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30"/>
  </bookViews>
  <sheets>
    <sheet name="Pagfcanc1" sheetId="77" r:id="rId1"/>
    <sheet name="Pagfcanc2" sheetId="76" r:id="rId2"/>
    <sheet name="pagfcanc4" sheetId="74" r:id="rId3"/>
    <sheet name="pagfcanc5" sheetId="73" r:id="rId4"/>
    <sheet name="pagfcanc6" sheetId="72" r:id="rId5"/>
    <sheet name="pagfcanc7" sheetId="71" r:id="rId6"/>
    <sheet name="pagfcanc9" sheetId="70" r:id="rId7"/>
    <sheet name="pagfcanc10" sheetId="69" r:id="rId8"/>
    <sheet name="pagfcanc11" sheetId="68" r:id="rId9"/>
    <sheet name="pagfcanc12" sheetId="67" r:id="rId10"/>
    <sheet name="Pagfcanc13" sheetId="66" r:id="rId11"/>
    <sheet name="pagfcanc14" sheetId="65" r:id="rId12"/>
    <sheet name="pagfcanc23" sheetId="56" r:id="rId13"/>
    <sheet name="pagfcanc25" sheetId="54" r:id="rId14"/>
    <sheet name="pagfcanc26" sheetId="53" r:id="rId15"/>
    <sheet name="pagfcanc30" sheetId="49" r:id="rId16"/>
    <sheet name="pagfcanc31" sheetId="48" r:id="rId17"/>
    <sheet name="pagfcanc39" sheetId="40" r:id="rId18"/>
    <sheet name="pagfcanc43" sheetId="36" r:id="rId19"/>
    <sheet name="pagfcanc56" sheetId="23" r:id="rId20"/>
    <sheet name="pagfcanc58" sheetId="21" r:id="rId21"/>
    <sheet name="pagfcanc66" sheetId="13" r:id="rId22"/>
    <sheet name="pagfcanc68" sheetId="11" r:id="rId23"/>
  </sheets>
  <definedNames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F_Val_I">#REF!</definedName>
    <definedName name="F_Val_II">#REF!</definedName>
    <definedName name="F_Val_III">#REF!</definedName>
    <definedName name="F_Val_IV">#REF!</definedName>
    <definedName name="F_Val_V">#REF!</definedName>
    <definedName name="F_Val_VI">#REF!</definedName>
    <definedName name="I_Val_I">#REF!</definedName>
    <definedName name="I_Val_II">#REF!</definedName>
    <definedName name="I_Val_III">#REF!</definedName>
    <definedName name="I_Val_IV">#REF!</definedName>
    <definedName name="I_Val_V">#REF!</definedName>
    <definedName name="I_Val_VI">#REF!</definedName>
    <definedName name="_xlnm.Print_Titles" localSheetId="7">pagfcanc10!$1:$2</definedName>
    <definedName name="_xlnm.Print_Titles" localSheetId="8">pagfcanc11!$1:$2</definedName>
    <definedName name="_xlnm.Print_Titles" localSheetId="9">pagfcanc12!$1:$2</definedName>
    <definedName name="_xlnm.Print_Titles" localSheetId="11">pagfcanc14!$1:$2</definedName>
    <definedName name="_xlnm.Print_Titles" localSheetId="12">pagfcanc23!$A:$B,pagfcanc23!$1:$5</definedName>
    <definedName name="_xlnm.Print_Titles" localSheetId="13">pagfcanc25!$1:$4</definedName>
    <definedName name="_xlnm.Print_Titles" localSheetId="14">pagfcanc26!$1:$4</definedName>
    <definedName name="_xlnm.Print_Titles" localSheetId="15">pagfcanc30!$1:$2</definedName>
    <definedName name="_xlnm.Print_Titles" localSheetId="16">pagfcanc31!$A:$B,pagfcanc31!$1:$5</definedName>
    <definedName name="_xlnm.Print_Titles" localSheetId="17">pagfcanc39!$A:$B,pagfcanc39!$1:$5</definedName>
    <definedName name="_xlnm.Print_Titles" localSheetId="2">pagfcanc4!$1:$3</definedName>
    <definedName name="_xlnm.Print_Titles" localSheetId="18">pagfcanc43!$1:$4</definedName>
    <definedName name="_xlnm.Print_Titles" localSheetId="3">pagfcanc5!$1:$3</definedName>
    <definedName name="_xlnm.Print_Titles" localSheetId="19">pagfcanc56!$A:$B,pagfcanc56!$1:$7</definedName>
    <definedName name="_xlnm.Print_Titles" localSheetId="20">pagfcanc58!$A:$B,pagfcanc58!$1:$7</definedName>
    <definedName name="_xlnm.Print_Titles" localSheetId="4">pagfcanc6!$1:$2</definedName>
    <definedName name="_xlnm.Print_Titles" localSheetId="21">pagfcanc66!$A:$B,pagfcanc66!$1:$7</definedName>
    <definedName name="_xlnm.Print_Titles" localSheetId="22">pagfcanc68!$A:$B,pagfcanc68!$1:$3</definedName>
    <definedName name="_xlnm.Print_Titles" localSheetId="5">pagfcanc7!$1:$2</definedName>
    <definedName name="_xlnm.Print_Titles" localSheetId="6">pagfcanc9!$1:$2</definedName>
    <definedName name="p4v1">#REF!</definedName>
    <definedName name="p4v2">#REF!</definedName>
    <definedName name="p4v3" localSheetId="10">#REF!</definedName>
    <definedName name="p4v3">#REF!</definedName>
    <definedName name="p4v4" localSheetId="1">#REF!</definedName>
    <definedName name="p4v4">#REF!</definedName>
    <definedName name="p4v5" localSheetId="1">#REF!</definedName>
    <definedName name="p4v5">#REF!</definedName>
    <definedName name="p4v6" localSheetId="10">#REF!</definedName>
    <definedName name="p4v6">#REF!</definedName>
    <definedName name="p5v1">#REF!</definedName>
    <definedName name="p5v2">#REF!</definedName>
    <definedName name="p5v3" localSheetId="10">#REF!</definedName>
    <definedName name="p5v3">#REF!</definedName>
    <definedName name="p5v6" localSheetId="10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_V">#REF!</definedName>
    <definedName name="Val_VI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  <definedName name="_xlnm.Print_Area" localSheetId="1">Pagfcanc2!$A$1:$D$29</definedName>
  </definedNames>
  <calcPr calcId="145621"/>
</workbook>
</file>

<file path=xl/calcChain.xml><?xml version="1.0" encoding="utf-8"?>
<calcChain xmlns="http://schemas.openxmlformats.org/spreadsheetml/2006/main">
  <c r="F7" i="74" l="1"/>
  <c r="F8" i="74"/>
  <c r="F10" i="74"/>
  <c r="D6" i="73"/>
  <c r="E6" i="73"/>
  <c r="F6" i="73"/>
  <c r="D7" i="73"/>
  <c r="E7" i="73"/>
  <c r="F7" i="73"/>
  <c r="D8" i="73"/>
  <c r="E8" i="73"/>
  <c r="F8" i="73"/>
  <c r="B8" i="72"/>
  <c r="D8" i="72"/>
  <c r="B16" i="72"/>
  <c r="C16" i="72"/>
  <c r="D16" i="72"/>
  <c r="E16" i="72"/>
  <c r="B11" i="71"/>
  <c r="B10" i="71" s="1"/>
  <c r="C11" i="71"/>
  <c r="C10" i="71" s="1"/>
  <c r="D11" i="71"/>
  <c r="D10" i="71" s="1"/>
  <c r="E11" i="71"/>
  <c r="E10" i="71" s="1"/>
  <c r="E17" i="71" s="1"/>
  <c r="F11" i="71"/>
  <c r="F10" i="71" s="1"/>
  <c r="G11" i="71"/>
  <c r="G10" i="71" s="1"/>
  <c r="H11" i="71"/>
  <c r="H10" i="71" s="1"/>
  <c r="J11" i="71"/>
  <c r="J10" i="71" s="1"/>
  <c r="B18" i="71"/>
  <c r="C18" i="71"/>
  <c r="D18" i="71"/>
  <c r="E18" i="71"/>
  <c r="E27" i="71" s="1"/>
  <c r="F18" i="71"/>
  <c r="G18" i="71"/>
  <c r="H18" i="71"/>
  <c r="J18" i="71"/>
  <c r="B29" i="71"/>
  <c r="B28" i="71" s="1"/>
  <c r="C29" i="71"/>
  <c r="C28" i="71" s="1"/>
  <c r="D29" i="71"/>
  <c r="D28" i="71" s="1"/>
  <c r="E29" i="71"/>
  <c r="E28" i="71" s="1"/>
  <c r="E35" i="71" s="1"/>
  <c r="F29" i="71"/>
  <c r="F28" i="71" s="1"/>
  <c r="G29" i="71"/>
  <c r="G28" i="71" s="1"/>
  <c r="H29" i="71"/>
  <c r="H28" i="71" s="1"/>
  <c r="J29" i="71"/>
  <c r="J28" i="71" s="1"/>
  <c r="B36" i="71"/>
  <c r="C36" i="71"/>
  <c r="D36" i="71"/>
  <c r="E36" i="71"/>
  <c r="E40" i="71" s="1"/>
  <c r="F36" i="71"/>
  <c r="G36" i="71"/>
  <c r="H36" i="71"/>
  <c r="J36" i="71"/>
  <c r="C7" i="70"/>
  <c r="E7" i="70"/>
  <c r="C18" i="70"/>
  <c r="E18" i="70"/>
  <c r="C23" i="70"/>
  <c r="E23" i="70"/>
  <c r="C24" i="70" s="1"/>
  <c r="C28" i="70"/>
  <c r="E28" i="70"/>
  <c r="C29" i="70"/>
  <c r="C33" i="70"/>
  <c r="E33" i="70"/>
  <c r="C36" i="70"/>
  <c r="C7" i="69"/>
  <c r="E7" i="69"/>
  <c r="C18" i="69"/>
  <c r="E18" i="69"/>
  <c r="C25" i="69"/>
  <c r="C35" i="69" s="1"/>
  <c r="E25" i="69"/>
  <c r="F35" i="69" s="1"/>
  <c r="E36" i="69" s="1"/>
  <c r="C29" i="69"/>
  <c r="E29" i="69"/>
  <c r="C30" i="69"/>
  <c r="K9" i="56"/>
  <c r="K10" i="56"/>
  <c r="K11" i="56"/>
  <c r="K12" i="56"/>
  <c r="K14" i="56"/>
  <c r="K15" i="56"/>
  <c r="K16" i="56"/>
  <c r="K17" i="56"/>
  <c r="K19" i="56"/>
  <c r="K20" i="56"/>
  <c r="K21" i="56"/>
  <c r="K22" i="56"/>
  <c r="I9" i="48"/>
  <c r="I10" i="48"/>
  <c r="I11" i="48"/>
  <c r="I12" i="48"/>
  <c r="I14" i="48"/>
  <c r="I15" i="48"/>
  <c r="I16" i="48"/>
  <c r="I17" i="48"/>
  <c r="I19" i="48"/>
  <c r="I20" i="48"/>
  <c r="I21" i="48"/>
  <c r="I22" i="48"/>
  <c r="K9" i="40"/>
  <c r="K10" i="40"/>
  <c r="K11" i="40"/>
  <c r="K12" i="40"/>
  <c r="K14" i="40"/>
  <c r="K15" i="40"/>
  <c r="K16" i="40"/>
  <c r="K17" i="40"/>
  <c r="K19" i="40"/>
  <c r="K20" i="40"/>
  <c r="K21" i="40"/>
  <c r="K22" i="40"/>
  <c r="F36" i="70" l="1"/>
  <c r="E37" i="70" s="1"/>
  <c r="C26" i="69"/>
</calcChain>
</file>

<file path=xl/sharedStrings.xml><?xml version="1.0" encoding="utf-8"?>
<sst xmlns="http://schemas.openxmlformats.org/spreadsheetml/2006/main" count="939" uniqueCount="532">
  <si>
    <t>Libellé</t>
  </si>
  <si>
    <t>RECETTES</t>
  </si>
  <si>
    <t>DEPENSES</t>
  </si>
  <si>
    <t>IV - ANNEXES</t>
  </si>
  <si>
    <t>Fonctionnement</t>
  </si>
  <si>
    <t>Investissement</t>
  </si>
  <si>
    <t>Dépenses</t>
  </si>
  <si>
    <t>Recettes</t>
  </si>
  <si>
    <t>Article</t>
  </si>
  <si>
    <t>Chap.</t>
  </si>
  <si>
    <t>(1) Cumul du BP, BS et DM RAR N-1</t>
  </si>
  <si>
    <t>TOTAL GENERAL DES RECETTES</t>
  </si>
  <si>
    <t>TOTAL GENERAL DES DEPENSES</t>
  </si>
  <si>
    <t>FONCTIONNEMENT</t>
  </si>
  <si>
    <t>INVESTISSEMENT</t>
  </si>
  <si>
    <t>Restes à réaliser</t>
  </si>
  <si>
    <t>Réalisations</t>
  </si>
  <si>
    <t>Crédits ouverts(1)</t>
  </si>
  <si>
    <t>SECTION</t>
  </si>
  <si>
    <t>III - PRESENTATION GENERALE</t>
  </si>
  <si>
    <t>Crédits ouverts (1)</t>
  </si>
  <si>
    <t>II - BUDGETS ANNEXES 05 : BUDBET ANNEXE STDDN WF</t>
  </si>
  <si>
    <t>II - BUDGETS ANNEXES 02 : BUDGET ANNEXE AGENCE SPT</t>
  </si>
  <si>
    <t>I - BUDGET PRINCIPAL</t>
  </si>
  <si>
    <t>ANNEXES</t>
  </si>
  <si>
    <t>PRESENTATION AGREGEE DU BUDGET PRINCIPAL ET DES BUDGETS</t>
  </si>
  <si>
    <t>(1) Indiquer le numéro de compte par nature au niveau le plus détaillé de la nomenclature</t>
  </si>
  <si>
    <t>DU CHAPITRE</t>
  </si>
  <si>
    <t>RECHERCHE - DEVELOPPEMENT</t>
  </si>
  <si>
    <t>AUTRES</t>
  </si>
  <si>
    <t>compte par nature (1)</t>
  </si>
  <si>
    <t>TOTAL</t>
  </si>
  <si>
    <t xml:space="preserve">Articles / </t>
  </si>
  <si>
    <t xml:space="preserve"> Détail par article</t>
  </si>
  <si>
    <t xml:space="preserve">B - SECTION DE FONCTIONNEMENT - 93 OPERATIONS VENTILEES      </t>
  </si>
  <si>
    <t>IV</t>
  </si>
  <si>
    <t>IV - ANNEXES - PRESENTATION CROISEE</t>
  </si>
  <si>
    <t>AUTRES PRODUITS D ACTIVITES ANNEXES (ABONNEMENTS ET VENTE D OUVRAGES...)</t>
  </si>
  <si>
    <t>COMMISSIONS</t>
  </si>
  <si>
    <t>TITRES ANNULES (SUR EXERCICES ANTERIEURS)</t>
  </si>
  <si>
    <t>AUTRES CHARGES FINANCIERES</t>
  </si>
  <si>
    <t>INTERETS REGLES A L'ECHEANCE</t>
  </si>
  <si>
    <t>AUTRES CONTRIBUTIONS OBLIGATOIRES</t>
  </si>
  <si>
    <t>AUTRES CHARGES DE PERSONNEL</t>
  </si>
  <si>
    <t>COTISATIONS AUX AUTRES ORGANISMES SOCIAUX</t>
  </si>
  <si>
    <t>COTISATIONS A LA CPSWF</t>
  </si>
  <si>
    <t>REMUNERATION PRINCIPALE</t>
  </si>
  <si>
    <t>IMPOTS DIRECTS</t>
  </si>
  <si>
    <t>FRAIS D'HEBGT ET DE SEJOUR D'INTERVENANTS EXT A LA COLLECTIVITE</t>
  </si>
  <si>
    <t>FRAIS DE TELECOMMUNICATIONS</t>
  </si>
  <si>
    <t>VOYAGES DEPLACEMENTS ET MISSIONS</t>
  </si>
  <si>
    <t>TRANSPORTS DE BIENS</t>
  </si>
  <si>
    <t>CATALOGUES ET IMPRIMES ET PUBLICATIONS</t>
  </si>
  <si>
    <t>FETES ET CEREMONIES</t>
  </si>
  <si>
    <t>DIVERS</t>
  </si>
  <si>
    <t>AUTRES HONORAIRES, CONSEILS...</t>
  </si>
  <si>
    <t>INDEMNITES AU COMPTABLE ET AUX REGISSEURS</t>
  </si>
  <si>
    <t>AUTRES FRAIS DIVERS</t>
  </si>
  <si>
    <t>FRAIS DE COLLOQUES ET SEMINAIRES</t>
  </si>
  <si>
    <t>ASSURANCES MULTIRISQUES</t>
  </si>
  <si>
    <t>PRIMES D ASSURANCES</t>
  </si>
  <si>
    <t>MAINTENANCE SUR AUTRES BIENS</t>
  </si>
  <si>
    <t>AUTRES BIENS MOBILIERS</t>
  </si>
  <si>
    <t>MATERIEL INFORMATIQUE</t>
  </si>
  <si>
    <t>MATERIEL DE TRANSPORT</t>
  </si>
  <si>
    <t>VOIES ET RESEAUX</t>
  </si>
  <si>
    <t>BATIMENTS</t>
  </si>
  <si>
    <t>TERRAINS</t>
  </si>
  <si>
    <t>LOCATIONS MOBILIERES</t>
  </si>
  <si>
    <t>CONTRATS DE PRESTATIONS DE SERVICES</t>
  </si>
  <si>
    <t>ACHATS DE MARCHANDISES</t>
  </si>
  <si>
    <t>AUTRES MATIERES ET FOURNITURES.</t>
  </si>
  <si>
    <t>FOURNITURES ADMINISTRATIVES</t>
  </si>
  <si>
    <t>HABILLEMENT ET VETEMENTS DE TRAVAIL</t>
  </si>
  <si>
    <t>FOURNITURES DE PETIT EQUIPEMENT</t>
  </si>
  <si>
    <t>FOURNITURES D ENTRETIEN</t>
  </si>
  <si>
    <t>AUTRES FOURNITURES NON STOCKEES</t>
  </si>
  <si>
    <t>CARBURANTS</t>
  </si>
  <si>
    <t>AUTRES FOURNITURES</t>
  </si>
  <si>
    <t>ENERGIE - ELECTRICITE</t>
  </si>
  <si>
    <t>EAU ET ASSAINISSEMENT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</si>
  <si>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</si>
  <si>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</si>
  <si>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</si>
  <si>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</si>
  <si>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</si>
  <si>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SERVICES COMMUNS</t>
  </si>
  <si>
    <t>CHAPITRE 938 - TRANSPORTS ET COMMUNICATION</t>
  </si>
  <si>
    <t>B 938</t>
  </si>
  <si>
    <t>CREANCES ADMISES EN NON VALEUR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</si>
  <si>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</si>
  <si>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</si>
  <si>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</si>
  <si>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</si>
  <si>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</si>
  <si>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</si>
  <si>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B 930</t>
  </si>
  <si>
    <t xml:space="preserve">A - SECTION D'INVESTISSEMENT - 90 OPERATIONS VENTILEES      </t>
  </si>
  <si>
    <t>INSTALLATIONS GENERALES, AGENCEMENTS ET AMENAGEMENTS DIVERS</t>
  </si>
  <si>
    <t>RESEAUX DIVERS</t>
  </si>
  <si>
    <t>BATIMENTS PUBLICS</t>
  </si>
  <si>
    <t>MATERIEL DE TELEPHONIE</t>
  </si>
  <si>
    <t>AUTRES MATERIELS DE BUREAU ET MOBILIERS</t>
  </si>
  <si>
    <t>AUTRE MATERIEL INFORMATIQUE</t>
  </si>
  <si>
    <t>MATERIEL ET OUTILLAGE TECHNIQUE</t>
  </si>
  <si>
    <t>CONCESSIONS ET DROITS SIMILAIRES</t>
  </si>
  <si>
    <t>CHAPITRE 908 - TRANSPORTS ET COMMUNICATION</t>
  </si>
  <si>
    <t>A 908</t>
  </si>
  <si>
    <t>Crédits votés (BP+DM+RAR N-1)</t>
  </si>
  <si>
    <t>Détails par articles</t>
  </si>
  <si>
    <t>B - SECTION DE FONCTIONNEMENT - 94 OPERATIONS NON VENTILEES</t>
  </si>
  <si>
    <t>III</t>
  </si>
  <si>
    <t>III - VOTE DU BUDGET</t>
  </si>
  <si>
    <t>Crédits sans emplois (1)</t>
  </si>
  <si>
    <t>Restes à réaliser au 31/12</t>
  </si>
  <si>
    <t>Rattachements</t>
  </si>
  <si>
    <t>III - VOTE DU COMPTE ADMINISTRATIF</t>
  </si>
  <si>
    <t>(1) Lorsque la colonne &lt;&lt;crédits sans emploi&gt;&gt; fait apparaitre, en recettes, un montant négatif, cela signifie que les réalisations ont été supérieures aux recettes votées.</t>
  </si>
  <si>
    <t>AUTRES PARTICIPATIONS DE L'ETAT</t>
  </si>
  <si>
    <t>CHAPITRE 942 - DOTATIONS ET PARTICIPATIONS</t>
  </si>
  <si>
    <t>B 942</t>
  </si>
  <si>
    <t>Crédits sans emploi</t>
  </si>
  <si>
    <t>DEPENSES DE FONCTIONNEMENT HORS LE CADRE D'UNE AUTORISATION D'ENGAGEMENT</t>
  </si>
  <si>
    <t>DEPENSES DE FONCTIONNEMENT DANS LE CADRE D'UNE AUTORISATION D'ENGAGEMENT</t>
  </si>
  <si>
    <t>B - SECTION DE FONCTIONNEMENT - 93 OPERATIONS VENTILEES</t>
  </si>
  <si>
    <t>Restes à réaliser au 81/12</t>
  </si>
  <si>
    <t>(1) Pour mémoire, crédits ouverts au budget mais ne faisant pas l'objet d'émission d'un titre ou d'un mandat (opération sans réalisation)</t>
  </si>
  <si>
    <t>Pour information : 002 Solde de fonctionnement reporté N-1</t>
  </si>
  <si>
    <t>TOTAL des groupes fonctionnels</t>
  </si>
  <si>
    <t>VIREMENT A LA SECTION D''INVESTISSEMENT</t>
  </si>
  <si>
    <t>953</t>
  </si>
  <si>
    <t>Opérations sans réalisations</t>
  </si>
  <si>
    <t>95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</si>
  <si>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</si>
  <si>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</si>
  <si>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</si>
  <si>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</si>
  <si>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</si>
  <si>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</si>
  <si>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</si>
  <si>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</si>
  <si>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</si>
  <si>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</si>
  <si>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</si>
  <si>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</si>
  <si>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</si>
  <si>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</si>
  <si>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</si>
  <si>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</si>
  <si>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</si>
  <si>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</si>
  <si>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</si>
  <si>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</si>
  <si>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</si>
  <si>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</si>
  <si>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</si>
  <si>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</si>
  <si>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</si>
  <si>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</si>
  <si>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</si>
  <si>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</si>
  <si>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</si>
  <si>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</si>
  <si>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</si>
  <si>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</si>
  <si>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</si>
  <si>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</si>
  <si>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</si>
  <si>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</si>
  <si>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</si>
  <si>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93</t>
  </si>
  <si>
    <t>sans emploi</t>
  </si>
  <si>
    <t>au 31/12</t>
  </si>
  <si>
    <t>(BP+DM+RAR N-1)</t>
  </si>
  <si>
    <t>Crédits</t>
  </si>
  <si>
    <t>Mandats et titres émis</t>
  </si>
  <si>
    <t>Crédits ouverts</t>
  </si>
  <si>
    <t>B</t>
  </si>
  <si>
    <t>B - SECTION DE FONCTIONNEMENT - VUE D'ENSEMBLE</t>
  </si>
  <si>
    <t>A - SECTION D'INVESTISSEMENT - 92 OPERATIONS NON VENTILEES</t>
  </si>
  <si>
    <t>DEPENSES(2)</t>
  </si>
  <si>
    <t>EMPRUNTS EN EUROS</t>
  </si>
  <si>
    <t>CHAPITRE 923 - DETTES ET AUTRES OPERATIONS FINANCIERES</t>
  </si>
  <si>
    <t>A 923</t>
  </si>
  <si>
    <t>(2) Reversement de dotations (trop perçu).</t>
  </si>
  <si>
    <t>EXCEDENTS DE FONCTIONNEMENT CAPITALISES</t>
  </si>
  <si>
    <t>CHAPITRE 922 - DOTATIONS ET PARTICIPATIONS</t>
  </si>
  <si>
    <t>CHAPITRE 921 - TAXES NON AFFECTEES</t>
  </si>
  <si>
    <t>A 922</t>
  </si>
  <si>
    <t>A 921</t>
  </si>
  <si>
    <t>POUR INFORMATION: REALISATION DES EMPRUNTS AFFECTES</t>
  </si>
  <si>
    <t>RECETTES AFFECTEES AUX EQUIPEMENTS</t>
  </si>
  <si>
    <t>DEPENSES D'EQUIPEMENT HORS LE CADRE D'UNE AUTORISATION DE PROGRAMME</t>
  </si>
  <si>
    <t>DEPENSES D'EQUIPEMENT DANS LE CADRE D'UNE AUTORISATION DE PROGRAMME</t>
  </si>
  <si>
    <t>A - SECTION D'INVESTISSEMENT - 90 OPERATIONS VENTILEES</t>
  </si>
  <si>
    <t>(2) A reporter en dépenses si le solde d'exécution fait apparaître un déficit, ou en recettes dans le cas contraire</t>
  </si>
  <si>
    <t>Pour information : 001 Solde d'exécution reporté N-1</t>
  </si>
  <si>
    <t>EXCEDENT DE FONCTIONNEMENT CAPITALISE</t>
  </si>
  <si>
    <t>1068</t>
  </si>
  <si>
    <t xml:space="preserve">PRODUIT DES CESSIONS D''IMMOBILISATIONS </t>
  </si>
  <si>
    <t>954</t>
  </si>
  <si>
    <t>VIREMENT DE LA SECTION DE FONCTIONNEMENT</t>
  </si>
  <si>
    <t>951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</si>
  <si>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</si>
  <si>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</si>
  <si>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</si>
  <si>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</si>
  <si>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</si>
  <si>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</si>
  <si>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</si>
  <si>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</si>
  <si>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</si>
  <si>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</si>
  <si>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</si>
  <si>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</si>
  <si>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</si>
  <si>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</si>
  <si>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</si>
  <si>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</si>
  <si>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</si>
  <si>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</si>
  <si>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</si>
  <si>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</si>
  <si>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</si>
  <si>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90</t>
  </si>
  <si>
    <t>annulés</t>
  </si>
  <si>
    <t>A</t>
  </si>
  <si>
    <t>A - SECTION D'INVESTISSEMENT - VUE D'ENSEMBLE</t>
  </si>
  <si>
    <t>(2) La limite maximale est de 7,5 % des dépenses réelles de la section</t>
  </si>
  <si>
    <t>(1) A compléter par "du chapitre" ou " de l'article"</t>
  </si>
  <si>
    <t>…………………………………………………………………………………………………………………………………………………………………………….(2)</t>
  </si>
  <si>
    <t>- avec (sans) vote formel sur chacun des chapitres (1)</t>
  </si>
  <si>
    <t xml:space="preserve">   I  - L'assemblée délibérante a décidé de voter le budget par fonction :</t>
  </si>
  <si>
    <t>Pour mémoire</t>
  </si>
  <si>
    <t>Pour information : 002 Solde d'exécution reporté N-1</t>
  </si>
  <si>
    <t>Sous total des opérations d'ordre</t>
  </si>
  <si>
    <t>REPRISES SUR AMORTISSEMENTS, DEPRECIATIONS ET PROVISIONS</t>
  </si>
  <si>
    <t>78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</si>
  <si>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</si>
  <si>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</si>
  <si>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</si>
  <si>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</si>
  <si>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</si>
  <si>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</si>
  <si>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</si>
  <si>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</si>
  <si>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</si>
  <si>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CONTRIBUTIONS DIRECTES</t>
  </si>
  <si>
    <t>731</t>
  </si>
  <si>
    <t>IMPOTS, DROITS ET TAXES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</si>
  <si>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</si>
  <si>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</si>
  <si>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</si>
  <si>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</si>
  <si>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</si>
  <si>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1068 Excédent de fonctionnement capitalisé N-1</t>
  </si>
  <si>
    <t>OPERATIONS POUR COMPTE DE TIERS</t>
  </si>
  <si>
    <t>45</t>
  </si>
  <si>
    <t>AUTRES IMMOBILISATIONS FINANCIERES</t>
  </si>
  <si>
    <t>27</t>
  </si>
  <si>
    <t>PARTICIPATIONS ET CREANCES RATTACHEES A DES PARTICIPATIONS</t>
  </si>
  <si>
    <t>26</t>
  </si>
  <si>
    <t>IMMOBILISATIONS EN COURS</t>
  </si>
  <si>
    <t>23</t>
  </si>
  <si>
    <t>IMMOBILISATIONS RECUES EN AFFECTATION</t>
  </si>
  <si>
    <t>22</t>
  </si>
  <si>
    <t>IMMOBILISATIONS CORPORELLES</t>
  </si>
  <si>
    <t>21</t>
  </si>
  <si>
    <t>IMMOBILISATIONS INCORPORELLES</t>
  </si>
  <si>
    <t>20</t>
  </si>
  <si>
    <t>DIFFERENCES SUR REALISATIONS D IMMOBILISATIONS</t>
  </si>
  <si>
    <t>19</t>
  </si>
  <si>
    <t>COMPTE DE LIAISON : AFFECTATION (BUDGETS ANNEXES - REGIES NON PERSONNALISEES)</t>
  </si>
  <si>
    <t>18</t>
  </si>
  <si>
    <t>EMPRUNTS ET DETTES ASSIMILEES</t>
  </si>
  <si>
    <t>16</t>
  </si>
  <si>
    <t>SUBVENTIONS D INVESTISSEMENT</t>
  </si>
  <si>
    <t>13</t>
  </si>
  <si>
    <t>DOTATIONS, FONDS DIVERS ET RESERVES (sauf 1068)</t>
  </si>
  <si>
    <t>10</t>
  </si>
  <si>
    <t>Recettes d'investissement - Total</t>
  </si>
  <si>
    <t>Total</t>
  </si>
  <si>
    <t>Opérations d'ordre</t>
  </si>
  <si>
    <t>Opérations Réelles</t>
  </si>
  <si>
    <t>2 - Titres émis - Recettes</t>
  </si>
  <si>
    <t>3-B</t>
  </si>
  <si>
    <t>3-  BALANCE GENERALE (B-RECETTES)</t>
  </si>
  <si>
    <t>II</t>
  </si>
  <si>
    <t>II - PRESENTATION GENERALE DU BUDGET</t>
  </si>
  <si>
    <t>DOTATIONS AUX AMORTISSEMENTS, AUX DEPRECIATIONS ET AUX PROVISIONS</t>
  </si>
  <si>
    <t>68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</si>
  <si>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</si>
  <si>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</si>
  <si>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</si>
  <si>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</si>
  <si>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</si>
  <si>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</si>
  <si>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</si>
  <si>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</si>
  <si>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</si>
  <si>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</si>
  <si>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</si>
  <si>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</si>
  <si>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</si>
  <si>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</si>
  <si>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</si>
  <si>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SUBVENTIONS D EQUIPEMENT VERSEES</t>
  </si>
  <si>
    <t>204</t>
  </si>
  <si>
    <t>DOTATIONS, FONDS DIVERS ET RESERVES</t>
  </si>
  <si>
    <t>Dépenses d'investissement - Total</t>
  </si>
  <si>
    <t>1 - Mandats émis - Dépenses</t>
  </si>
  <si>
    <t>3-A</t>
  </si>
  <si>
    <t>3- BALANCE GENERALE (A-DEPENSES)</t>
  </si>
  <si>
    <t>(2) Mettre un signe (-) en cas de déficit ou (+) en cas d'excédent</t>
  </si>
  <si>
    <t>(1) Aux dépenses et recettes réelles sont assimilées les opérations mixtes, constituées principalement des provisions et reprises sur provisions</t>
  </si>
  <si>
    <t>RESULTAT DE LA SECTION(2)=dépenses - recettes</t>
  </si>
  <si>
    <t>RECETTES: II+IV+VI</t>
  </si>
  <si>
    <t>DEPENSES: I+III+V</t>
  </si>
  <si>
    <t>TOTAL DE LA SECTION</t>
  </si>
  <si>
    <t>002 Résultat de fonctionnement reporté de N-1</t>
  </si>
  <si>
    <t>Résultats antérieurs</t>
  </si>
  <si>
    <t>Solde des opérations d'ordre IV-III (2)</t>
  </si>
  <si>
    <t>946 Transferts entre sections</t>
  </si>
  <si>
    <t>OPERATIONS D'ORDRE</t>
  </si>
  <si>
    <t>Solde des opérations réelles II-I (2)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</si>
  <si>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</si>
  <si>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</si>
  <si>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</si>
  <si>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</si>
  <si>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</si>
  <si>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</si>
  <si>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Services communs non ventilés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</si>
  <si>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</si>
  <si>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</si>
  <si>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</si>
  <si>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</si>
  <si>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</si>
  <si>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</si>
  <si>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</si>
  <si>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</si>
  <si>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</si>
  <si>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</si>
  <si>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</si>
  <si>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TITRES</t>
  </si>
  <si>
    <t>MANDATS</t>
  </si>
  <si>
    <t>CHAPITRES</t>
  </si>
  <si>
    <t>OPERATIONS REELLES (1)</t>
  </si>
  <si>
    <t>REALISATION (y compris les restes à réaliser sur N-1)</t>
  </si>
  <si>
    <t>SECTION DE FONCTIONNEMENT</t>
  </si>
  <si>
    <t>2 - B</t>
  </si>
  <si>
    <t>2 - EQUILIBRE FINANCIER DU COMPTE ADMINISTRATIF (B - FONCTIONNEMENT)</t>
  </si>
  <si>
    <t>II - PRESENTATION GENERALE DU COMPTE ADMINISTRATIF</t>
  </si>
  <si>
    <t>(1) Mettre un signe (-) en cas de déficit ou (+) en cas d'excédent</t>
  </si>
  <si>
    <t>SOLDE D'EXECUTION (1)=dépenses - recettes</t>
  </si>
  <si>
    <t>TOTAL CUMULE DE LA SECTION</t>
  </si>
  <si>
    <t>923-1068 Excédent de fonctionnement capitalisé</t>
  </si>
  <si>
    <t>001 SOLDE D'EXECUTION N-1</t>
  </si>
  <si>
    <t>Solde des opérations d'ordre IV-III (1)</t>
  </si>
  <si>
    <t>926 Transferts entre sections</t>
  </si>
  <si>
    <t>925 Opérations patrimoniales (à l'interieur de la section)</t>
  </si>
  <si>
    <t>Solde des opérations réelles II-I (1)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</si>
  <si>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</si>
  <si>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</si>
  <si>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</si>
  <si>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</si>
  <si>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</si>
  <si>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</si>
  <si>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</si>
  <si>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</si>
  <si>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</si>
  <si>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</si>
  <si>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</si>
  <si>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</si>
  <si>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</si>
  <si>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</si>
  <si>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</si>
  <si>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</si>
  <si>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</si>
  <si>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</si>
  <si>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</si>
  <si>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COMPTE ADMINISTRATIF (A - INVESTISSEMENT)</t>
  </si>
  <si>
    <t>(3) Ventilation des réalisations (titres et mandats émis) et des restes à réaliser conformément aux indications portées au (1).</t>
  </si>
  <si>
    <t>(2) 002: reprise du résultat de fonctionnement de N-1 diminué de l'affectation au 1068 en N.</t>
  </si>
  <si>
    <t>(1) Total des restes à réaliser à répartir sur l'ensemble des colonnes suivantes. Par ailleurs, il n'existe pas de restes à réaliser au titre des chapitres sans exécution.</t>
  </si>
  <si>
    <t>Total des restes à réaliser au 31/12</t>
  </si>
  <si>
    <t>002 Excédent de fonctionnement reporté de N-1(2)</t>
  </si>
  <si>
    <t>94 OPERATIONS NON VENTILEES</t>
  </si>
  <si>
    <t>93 OPERATIONS VENTILEES</t>
  </si>
  <si>
    <t>RECETTES DE FONCTIONNEMENT</t>
  </si>
  <si>
    <t>002 Déficit de fonctionnement reporté de N-1(2)</t>
  </si>
  <si>
    <t>953 Virement à la section d'investissement (1)</t>
  </si>
  <si>
    <t xml:space="preserve"> - hors AE/CP</t>
  </si>
  <si>
    <t xml:space="preserve"> - en AE/CP</t>
  </si>
  <si>
    <t>DEPENSES DE FONCTIONNEMENT</t>
  </si>
  <si>
    <t>001 Solde d'exécution reporté de N-1</t>
  </si>
  <si>
    <t>954 Produit des cessions d'immobilisations</t>
  </si>
  <si>
    <t>951 Virement de la section de fonctionnement (1)</t>
  </si>
  <si>
    <t>- dont 924 Opérations pour le compte de tiers</t>
  </si>
  <si>
    <t>92 OPERATIONS NON VENTILEES (hors 1068)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</si>
  <si>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</si>
  <si>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</si>
  <si>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</si>
  <si>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</si>
  <si>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</si>
  <si>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</si>
  <si>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</si>
  <si>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</si>
  <si>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</si>
  <si>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8               TRANSPORTS ET COMMUNICATION (3)</t>
  </si>
  <si>
    <t>0               ADMINISTRATION GENERALE (3)</t>
  </si>
  <si>
    <t>DONT NON VENTILE (3)</t>
  </si>
  <si>
    <t>DONT DEPENSES IMPREVUES (3)</t>
  </si>
  <si>
    <t>REALISATIONS (mandats et titres émis)</t>
  </si>
  <si>
    <t>Crédits ouverts (BP+DM+restes à réaliser N-1)</t>
  </si>
  <si>
    <t>Résultats antérieurs reportés</t>
  </si>
  <si>
    <t>1 - RECAPITULATION PAR GROUPES FONCTIONNELS</t>
  </si>
  <si>
    <t>(1)Il s'agit de la reprise des résultats de l'exercice précédent diminuée de l'affectation en 1068 qui fait l'objet d'un titre de l'exercice</t>
  </si>
  <si>
    <t>REPRISE DES RESULTATS ANTERIEURS</t>
  </si>
  <si>
    <t>EN RECETTE</t>
  </si>
  <si>
    <t>EN DEPENSE</t>
  </si>
  <si>
    <t>POUR INFORMATION (1)</t>
  </si>
  <si>
    <t>BUDGET</t>
  </si>
  <si>
    <t>ORDRE</t>
  </si>
  <si>
    <t>REELLES ET MIXTES</t>
  </si>
  <si>
    <t>TOTAL DES TITRES EMIS</t>
  </si>
  <si>
    <t>TOTAL DES MANDATS EMIS</t>
  </si>
  <si>
    <t>TOTAL DES OPERATIONS REELLES ET D'ORDRE DU BUDGET</t>
  </si>
  <si>
    <t>TOTAL DU BUDGET</t>
  </si>
  <si>
    <t>TOTAL DE LA SECTION DE FONCTIONNEMENT</t>
  </si>
  <si>
    <t>TOTAL DE LA SECTION D'INVESTISSEMENT</t>
  </si>
  <si>
    <t>TITRES EMIS</t>
  </si>
  <si>
    <t>MANDATS EMIS</t>
  </si>
  <si>
    <t>VUE D'ENSEMBLE</t>
  </si>
  <si>
    <t>II - PRESENTATION GENERALE</t>
  </si>
  <si>
    <t>(2)Suivant le niveau de vote retenu par la collectivité.</t>
  </si>
  <si>
    <t>Section de fonctionnement - Total</t>
  </si>
  <si>
    <t>Section d'investissement - Total</t>
  </si>
  <si>
    <t>art.(2)</t>
  </si>
  <si>
    <t>Titres restant à émettre</t>
  </si>
  <si>
    <t>Chap/</t>
  </si>
  <si>
    <t>RESTES A REALISER - RECETTES</t>
  </si>
  <si>
    <t>(1)A reporter au budget supplémentaire N+1.</t>
  </si>
  <si>
    <t>DEFICIT</t>
  </si>
  <si>
    <t>EXCEDENT</t>
  </si>
  <si>
    <t>Solde (B)</t>
  </si>
  <si>
    <t>RESULTAT CUMULE = (A)+(B)</t>
  </si>
  <si>
    <t>RESTES A REALISER (1)</t>
  </si>
  <si>
    <t>2 - EXECUTION DU BUDGET</t>
  </si>
  <si>
    <t>I</t>
  </si>
  <si>
    <t>I - INFORMATIONS GENERALES</t>
  </si>
  <si>
    <t>(4)selon le niveau de vote retenu par la collectivité</t>
  </si>
  <si>
    <t>Section de fonctionnement - TOTAL</t>
  </si>
  <si>
    <t>Section d'investissement - TOTAL</t>
  </si>
  <si>
    <t>art.(4)</t>
  </si>
  <si>
    <t>Dépenses engagées non mandatées</t>
  </si>
  <si>
    <t>Chap./</t>
  </si>
  <si>
    <t>RESTES A REALISER (3) - DEPENSES</t>
  </si>
  <si>
    <t>(2)002: reprise du résultat de N-1 diminué de l'affectation au 1068 en N.</t>
  </si>
  <si>
    <t>(1)Indiquez le signe (-) si dépenses&gt;recettes, et (+) si recettes&gt;dépenses.</t>
  </si>
  <si>
    <t>RESULTAT N</t>
  </si>
  <si>
    <t>Dont 1068</t>
  </si>
  <si>
    <t>(A)</t>
  </si>
  <si>
    <t>antérieurs</t>
  </si>
  <si>
    <t>Résultat ou solde</t>
  </si>
  <si>
    <t>Reprise des résultats</t>
  </si>
  <si>
    <t>Titres émis</t>
  </si>
  <si>
    <t>Mandats émis</t>
  </si>
  <si>
    <t>2-EXECUTION DU BUDGET</t>
  </si>
  <si>
    <t>Décisions en matière de taux de contributions directes - Signatures</t>
  </si>
  <si>
    <t>94 - Opérations non ventilées</t>
  </si>
  <si>
    <t>Liste des organismes de regroupement et établissements publics créés</t>
  </si>
  <si>
    <t>93 - Opérations ventilées</t>
  </si>
  <si>
    <t>Liste des organismes dans lesquels la collectivité a pris des engagements financiers</t>
  </si>
  <si>
    <t>Vue d'ensemble</t>
  </si>
  <si>
    <t>B - Section de fonctionnement</t>
  </si>
  <si>
    <t>Etat du personnel</t>
  </si>
  <si>
    <t>Etat du bilan - Variation du patrimoine</t>
  </si>
  <si>
    <t>92 - Opérations non ventilées</t>
  </si>
  <si>
    <t>Etat des opérations pour comptes de tiers</t>
  </si>
  <si>
    <t>90 - Opérations ventilées</t>
  </si>
  <si>
    <t>Etat des méthodes utilisées</t>
  </si>
  <si>
    <t>Etat des recettes grevées d'une affectation spéciale</t>
  </si>
  <si>
    <t>A - Section d'investissement</t>
  </si>
  <si>
    <t>Situation des AE-CP</t>
  </si>
  <si>
    <t>III - Vote du compte administratif</t>
  </si>
  <si>
    <t>Situation des AP-CP</t>
  </si>
  <si>
    <t>Etats des engagements donnés et reçus</t>
  </si>
  <si>
    <t>3 - Balance générale</t>
  </si>
  <si>
    <t>Eléments de bilan - Prêts - Etat des provisions</t>
  </si>
  <si>
    <t>2 - Equilibre financier du compte administratif</t>
  </si>
  <si>
    <t>Etablissements d'enseignement</t>
  </si>
  <si>
    <t>1 - Compte administratif - Récapitulation par groupes fonctionnels</t>
  </si>
  <si>
    <t>Eléments de bilan - Etat des immobilisations (dont acquisitions  et cessions)</t>
  </si>
  <si>
    <t xml:space="preserve">Eléments de bilan - Etat de la dette </t>
  </si>
  <si>
    <t>II - Présentation générale</t>
  </si>
  <si>
    <t>Présentation agrégée du budget principal et des budgets annexes</t>
  </si>
  <si>
    <t>Présentation croisée par nature</t>
  </si>
  <si>
    <t>Exécution du budget</t>
  </si>
  <si>
    <t>Informations statistiques et fiscales</t>
  </si>
  <si>
    <t>I - Informations générales</t>
  </si>
  <si>
    <t>Page</t>
  </si>
  <si>
    <t>SOMMAIRE</t>
  </si>
  <si>
    <t>Exprimé en francs de la communauté du pacifique (XPF)</t>
  </si>
  <si>
    <t>COMPTE ADMINISTRATIF</t>
  </si>
  <si>
    <t>POSTE COMPTABLE : DIRECTION des FINANCES PUBLIQUES du TERRITOIRE</t>
  </si>
  <si>
    <t>des ÎLES WALLIS et FUTUNA</t>
  </si>
  <si>
    <t>M 52 adaptée</t>
  </si>
  <si>
    <t>Voté par fonction</t>
  </si>
  <si>
    <t>ANNEE 2017</t>
  </si>
  <si>
    <t>Arrêté n° 2018-418 du 18 juillet 2018 approuvant et rendant exécutoire la délibération n° 45/AT/2018</t>
  </si>
  <si>
    <t>du 06 juillet 2018 portant adoption des comptes administratifs des budgets - Principal - Annexe du Service</t>
  </si>
  <si>
    <t>des postes et télécommunications et Annexe de la stratégie territoriale de développement numérique de W &amp; F
de l'exercice 2017 du Territoire des Îles Wallis et Futuna</t>
  </si>
  <si>
    <r>
      <t xml:space="preserve">- au niveau (1) </t>
    </r>
    <r>
      <rPr>
        <b/>
        <sz val="9"/>
        <rFont val="Arial"/>
        <family val="2"/>
      </rPr>
      <t>DU CHAPITRE</t>
    </r>
    <r>
      <rPr>
        <sz val="9"/>
        <rFont val="Arial"/>
        <family val="2"/>
      </rPr>
      <t xml:space="preserve"> pour la section d'investissement</t>
    </r>
  </si>
  <si>
    <r>
      <t xml:space="preserve">- au niveau (1) </t>
    </r>
    <r>
      <rPr>
        <b/>
        <sz val="9"/>
        <rFont val="Arial"/>
        <family val="2"/>
      </rPr>
      <t>DU CHAPITRE</t>
    </r>
    <r>
      <rPr>
        <sz val="9"/>
        <rFont val="Arial"/>
        <family val="2"/>
      </rPr>
      <t xml:space="preserve"> pour la section de fonctionnement</t>
    </r>
  </si>
  <si>
    <r>
      <t xml:space="preserve">La liste des articles spécialisés est la suivante : </t>
    </r>
    <r>
      <rPr>
        <b/>
        <sz val="9"/>
        <rFont val="Arial"/>
        <family val="2"/>
      </rPr>
      <t>657</t>
    </r>
  </si>
  <si>
    <r>
      <t xml:space="preserve">II - </t>
    </r>
    <r>
      <rPr>
        <b/>
        <strike/>
        <sz val="9"/>
        <rFont val="Arial"/>
        <family val="2"/>
      </rPr>
      <t>L'assemblée délibérante a autorisé le président à opérer des virements de crédits de paiement de chapitre à chapitre dans les limites suivantes</t>
    </r>
    <r>
      <rPr>
        <sz val="9"/>
        <rFont val="Arial"/>
        <family val="2"/>
      </rPr>
      <t>…………</t>
    </r>
  </si>
  <si>
    <t xml:space="preserve">(3)Il s'agit d'inscrire l'ensemble des restes à réaliser non compris dans une autorisation de programme ou une autorisation d'engagement et les restes à réaliser relatifs aux crédits de paiement compris dans une autorisation de programme votée, affectée et engagée, liés à des retards de travaux ou au solde des programmes en cours, et adossés à un engagement juridique. </t>
  </si>
  <si>
    <t>BUDGET : 02  BUDGET ANNEXE du SPT</t>
  </si>
  <si>
    <t>RÉPUBLIQUE FRANCAISE</t>
  </si>
  <si>
    <t>COLLECTIVITÉ : TERRITOIRE des ÎLES WALLIS et FUTUNA</t>
  </si>
  <si>
    <t>3-4</t>
  </si>
  <si>
    <t>5</t>
  </si>
  <si>
    <t>6-7</t>
  </si>
  <si>
    <t>8-9</t>
  </si>
  <si>
    <t>10-11</t>
  </si>
  <si>
    <t>12</t>
  </si>
  <si>
    <t>14-15</t>
  </si>
  <si>
    <t>16-17</t>
  </si>
  <si>
    <t>19/21</t>
  </si>
  <si>
    <t>22-23</t>
  </si>
  <si>
    <t>24/31</t>
  </si>
  <si>
    <t>32-33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</si>
</sst>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#,##0\ &quot;F&quot;;[Red]\-#,##0\ &quot;F&quot;"/>
    <numFmt numFmtId="165" formatCode="_-* #,##0.00\ [$€-1]_-;\-* #,##0.00\ [$€-1]_-;_-* &quot;-&quot;??\ [$€-1]_-"/>
    <numFmt numFmtId="166" formatCode="#,##0\ &quot;F&quot;;\-#,##0\ &quot;F&quot;"/>
    <numFmt numFmtId="167" formatCode="#,###;\-#,###"/>
    <numFmt numFmtId="168" formatCode="\+#,##0;\-#,##0;;"/>
    <numFmt numFmtId="169" formatCode="&quot;(VI)   &quot;#,##0;\-#,##0;;"/>
    <numFmt numFmtId="170" formatCode="&quot;(V)   &quot;"/>
    <numFmt numFmtId="171" formatCode="&quot;(IV)   &quot;"/>
    <numFmt numFmtId="172" formatCode="&quot;(III)   &quot;"/>
    <numFmt numFmtId="173" formatCode="&quot;(II)   &quot;#,##0;\-#,##0;;"/>
    <numFmt numFmtId="174" formatCode="&quot;(I)   &quot;#,##0;\-#,##0;;"/>
    <numFmt numFmtId="175" formatCode="&quot;(IV)   &quot;#,##0;\-#,##0;;"/>
    <numFmt numFmtId="176" formatCode="&quot;(III)    &quot;"/>
    <numFmt numFmtId="177" formatCode="&quot;(III+IV)   &quot;#,##0;\-#,##0;;"/>
    <numFmt numFmtId="178" formatCode="&quot;(I+II)   &quot;#,##0;\-#,##0;;"/>
    <numFmt numFmtId="179" formatCode="&quot;(I)    &quot;#,##0;\-#,##0;;"/>
    <numFmt numFmtId="180" formatCode="&quot;(1)   &quot;#,##0;\-#,##0;;"/>
    <numFmt numFmtId="181" formatCode="&quot;(002)(2)   &quot;#,##0;\-#,##0;;"/>
    <numFmt numFmtId="182" formatCode="&quot;(001)   &quot;#,##0;\-#,##0;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  <font>
      <b/>
      <strike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1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3" fillId="0" borderId="0" applyBorder="0"/>
  </cellStyleXfs>
  <cellXfs count="327">
    <xf numFmtId="0" fontId="0" fillId="0" borderId="0" xfId="0"/>
    <xf numFmtId="0" fontId="1" fillId="0" borderId="0" xfId="1"/>
    <xf numFmtId="0" fontId="3" fillId="0" borderId="0" xfId="1" applyFont="1"/>
    <xf numFmtId="0" fontId="5" fillId="2" borderId="12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9" xfId="1" applyFont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167" fontId="4" fillId="0" borderId="9" xfId="1" applyNumberFormat="1" applyFont="1" applyBorder="1" applyAlignment="1">
      <alignment horizontal="right" vertical="center"/>
    </xf>
    <xf numFmtId="167" fontId="5" fillId="2" borderId="9" xfId="1" applyNumberFormat="1" applyFont="1" applyFill="1" applyBorder="1" applyAlignment="1">
      <alignment horizontal="right" vertical="center"/>
    </xf>
    <xf numFmtId="49" fontId="5" fillId="2" borderId="9" xfId="1" applyNumberFormat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167" fontId="5" fillId="0" borderId="9" xfId="1" applyNumberFormat="1" applyFont="1" applyBorder="1" applyAlignment="1">
      <alignment horizontal="right" vertical="center" wrapText="1"/>
    </xf>
    <xf numFmtId="49" fontId="5" fillId="0" borderId="9" xfId="1" applyNumberFormat="1" applyFont="1" applyBorder="1" applyAlignment="1">
      <alignment horizontal="left" vertical="center" wrapText="1"/>
    </xf>
    <xf numFmtId="167" fontId="5" fillId="0" borderId="18" xfId="1" applyNumberFormat="1" applyFont="1" applyBorder="1" applyAlignment="1">
      <alignment horizontal="right" vertical="center" wrapText="1"/>
    </xf>
    <xf numFmtId="49" fontId="5" fillId="0" borderId="18" xfId="1" applyNumberFormat="1" applyFont="1" applyBorder="1" applyAlignment="1">
      <alignment horizontal="left" vertical="center" wrapText="1"/>
    </xf>
    <xf numFmtId="167" fontId="4" fillId="0" borderId="17" xfId="1" applyNumberFormat="1" applyFont="1" applyBorder="1" applyAlignment="1">
      <alignment horizontal="right" vertical="center" wrapText="1"/>
    </xf>
    <xf numFmtId="49" fontId="4" fillId="0" borderId="17" xfId="1" applyNumberFormat="1" applyFont="1" applyBorder="1" applyAlignment="1">
      <alignment horizontal="left" vertical="center" wrapText="1"/>
    </xf>
    <xf numFmtId="167" fontId="4" fillId="0" borderId="18" xfId="1" applyNumberFormat="1" applyFont="1" applyBorder="1" applyAlignment="1">
      <alignment horizontal="right" vertical="center" wrapText="1"/>
    </xf>
    <xf numFmtId="49" fontId="4" fillId="0" borderId="18" xfId="1" applyNumberFormat="1" applyFont="1" applyBorder="1" applyAlignment="1">
      <alignment horizontal="left" vertical="center" wrapText="1"/>
    </xf>
    <xf numFmtId="0" fontId="5" fillId="0" borderId="18" xfId="1" applyFont="1" applyBorder="1" applyAlignment="1">
      <alignment horizontal="center" vertical="center" wrapText="1"/>
    </xf>
    <xf numFmtId="49" fontId="5" fillId="0" borderId="18" xfId="1" applyNumberFormat="1" applyFont="1" applyBorder="1" applyAlignment="1">
      <alignment horizontal="center" vertical="center" wrapText="1"/>
    </xf>
    <xf numFmtId="167" fontId="4" fillId="0" borderId="9" xfId="1" applyNumberFormat="1" applyFont="1" applyBorder="1" applyAlignment="1">
      <alignment horizontal="righ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167" fontId="4" fillId="0" borderId="12" xfId="1" applyNumberFormat="1" applyFont="1" applyBorder="1" applyAlignment="1">
      <alignment horizontal="righ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167" fontId="4" fillId="0" borderId="12" xfId="1" applyNumberFormat="1" applyFont="1" applyBorder="1" applyAlignment="1">
      <alignment horizontal="right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 wrapText="1"/>
    </xf>
    <xf numFmtId="0" fontId="4" fillId="0" borderId="12" xfId="1" applyFont="1" applyBorder="1" applyAlignment="1">
      <alignment vertical="center"/>
    </xf>
    <xf numFmtId="167" fontId="8" fillId="0" borderId="12" xfId="1" applyNumberFormat="1" applyFont="1" applyBorder="1" applyAlignment="1">
      <alignment horizontal="right" vertical="center"/>
    </xf>
    <xf numFmtId="0" fontId="8" fillId="0" borderId="12" xfId="1" applyFont="1" applyBorder="1" applyAlignment="1">
      <alignment vertical="center" wrapText="1"/>
    </xf>
    <xf numFmtId="167" fontId="5" fillId="0" borderId="12" xfId="1" applyNumberFormat="1" applyFont="1" applyBorder="1" applyAlignment="1">
      <alignment horizontal="right" vertical="center"/>
    </xf>
    <xf numFmtId="0" fontId="5" fillId="2" borderId="12" xfId="1" applyFont="1" applyFill="1" applyBorder="1" applyAlignment="1">
      <alignment horizontal="left" vertical="center" wrapText="1"/>
    </xf>
    <xf numFmtId="0" fontId="5" fillId="0" borderId="12" xfId="1" applyFont="1" applyBorder="1" applyAlignment="1">
      <alignment vertical="center"/>
    </xf>
    <xf numFmtId="0" fontId="5" fillId="2" borderId="9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167" fontId="5" fillId="0" borderId="9" xfId="1" applyNumberFormat="1" applyFont="1" applyBorder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7" fontId="10" fillId="2" borderId="12" xfId="1" applyNumberFormat="1" applyFont="1" applyFill="1" applyBorder="1" applyAlignment="1">
      <alignment horizontal="right" vertical="center"/>
    </xf>
    <xf numFmtId="167" fontId="10" fillId="0" borderId="12" xfId="1" applyNumberFormat="1" applyFont="1" applyBorder="1" applyAlignment="1">
      <alignment horizontal="right" vertical="center"/>
    </xf>
    <xf numFmtId="0" fontId="10" fillId="0" borderId="12" xfId="1" applyFont="1" applyBorder="1" applyAlignment="1">
      <alignment vertical="center" wrapText="1"/>
    </xf>
    <xf numFmtId="49" fontId="10" fillId="0" borderId="12" xfId="1" applyNumberFormat="1" applyFont="1" applyBorder="1" applyAlignment="1">
      <alignment vertical="center"/>
    </xf>
    <xf numFmtId="167" fontId="5" fillId="2" borderId="12" xfId="1" applyNumberFormat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vertical="center" wrapText="1"/>
    </xf>
    <xf numFmtId="49" fontId="5" fillId="2" borderId="12" xfId="1" applyNumberFormat="1" applyFont="1" applyFill="1" applyBorder="1" applyAlignment="1">
      <alignment vertical="center"/>
    </xf>
    <xf numFmtId="167" fontId="8" fillId="2" borderId="12" xfId="1" applyNumberFormat="1" applyFont="1" applyFill="1" applyBorder="1" applyAlignment="1">
      <alignment horizontal="right" vertical="center"/>
    </xf>
    <xf numFmtId="49" fontId="8" fillId="0" borderId="12" xfId="1" applyNumberFormat="1" applyFont="1" applyBorder="1" applyAlignment="1">
      <alignment vertical="center"/>
    </xf>
    <xf numFmtId="167" fontId="8" fillId="0" borderId="17" xfId="1" applyNumberFormat="1" applyFont="1" applyBorder="1" applyAlignment="1">
      <alignment horizontal="right" vertical="center"/>
    </xf>
    <xf numFmtId="167" fontId="8" fillId="2" borderId="17" xfId="1" applyNumberFormat="1" applyFont="1" applyFill="1" applyBorder="1" applyAlignment="1">
      <alignment horizontal="right" vertical="center"/>
    </xf>
    <xf numFmtId="0" fontId="8" fillId="0" borderId="17" xfId="1" applyFont="1" applyBorder="1" applyAlignment="1">
      <alignment vertical="center" wrapText="1"/>
    </xf>
    <xf numFmtId="49" fontId="8" fillId="0" borderId="17" xfId="1" applyNumberFormat="1" applyFont="1" applyBorder="1" applyAlignment="1">
      <alignment vertical="center"/>
    </xf>
    <xf numFmtId="167" fontId="4" fillId="0" borderId="17" xfId="1" applyNumberFormat="1" applyFont="1" applyBorder="1" applyAlignment="1">
      <alignment horizontal="right" vertical="center"/>
    </xf>
    <xf numFmtId="0" fontId="4" fillId="0" borderId="17" xfId="1" applyFont="1" applyBorder="1" applyAlignment="1">
      <alignment vertical="center" wrapText="1"/>
    </xf>
    <xf numFmtId="49" fontId="4" fillId="0" borderId="17" xfId="1" applyNumberFormat="1" applyFont="1" applyBorder="1" applyAlignment="1">
      <alignment vertical="center"/>
    </xf>
    <xf numFmtId="49" fontId="4" fillId="0" borderId="12" xfId="1" applyNumberFormat="1" applyFont="1" applyBorder="1" applyAlignment="1">
      <alignment vertical="center"/>
    </xf>
    <xf numFmtId="0" fontId="5" fillId="2" borderId="17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7" fontId="10" fillId="2" borderId="17" xfId="1" applyNumberFormat="1" applyFont="1" applyFill="1" applyBorder="1" applyAlignment="1">
      <alignment horizontal="right" vertical="center"/>
    </xf>
    <xf numFmtId="167" fontId="10" fillId="0" borderId="17" xfId="1" applyNumberFormat="1" applyFont="1" applyBorder="1" applyAlignment="1">
      <alignment horizontal="right" vertical="center"/>
    </xf>
    <xf numFmtId="0" fontId="10" fillId="0" borderId="17" xfId="1" applyFont="1" applyBorder="1" applyAlignment="1">
      <alignment vertical="center" wrapText="1"/>
    </xf>
    <xf numFmtId="49" fontId="10" fillId="0" borderId="17" xfId="1" applyNumberFormat="1" applyFont="1" applyBorder="1" applyAlignment="1">
      <alignment vertical="center"/>
    </xf>
    <xf numFmtId="0" fontId="1" fillId="0" borderId="0" xfId="1" applyBorder="1"/>
    <xf numFmtId="0" fontId="11" fillId="0" borderId="0" xfId="1" applyFont="1" applyBorder="1"/>
    <xf numFmtId="0" fontId="11" fillId="0" borderId="0" xfId="1" applyFont="1" applyBorder="1" applyAlignment="1">
      <alignment wrapText="1"/>
    </xf>
    <xf numFmtId="0" fontId="11" fillId="0" borderId="3" xfId="1" applyFont="1" applyBorder="1"/>
    <xf numFmtId="0" fontId="11" fillId="0" borderId="5" xfId="1" applyFont="1" applyBorder="1"/>
    <xf numFmtId="0" fontId="11" fillId="0" borderId="4" xfId="1" applyFont="1" applyBorder="1" applyAlignment="1">
      <alignment wrapText="1"/>
    </xf>
    <xf numFmtId="0" fontId="11" fillId="0" borderId="4" xfId="1" applyFont="1" applyBorder="1"/>
    <xf numFmtId="0" fontId="11" fillId="0" borderId="6" xfId="1" applyFont="1" applyBorder="1"/>
    <xf numFmtId="0" fontId="11" fillId="0" borderId="7" xfId="1" applyFont="1" applyBorder="1"/>
    <xf numFmtId="0" fontId="1" fillId="0" borderId="0" xfId="1" applyFill="1"/>
    <xf numFmtId="0" fontId="2" fillId="0" borderId="0" xfId="1" applyFont="1" applyFill="1" applyBorder="1" applyAlignment="1">
      <alignment vertical="center"/>
    </xf>
    <xf numFmtId="0" fontId="2" fillId="3" borderId="9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0" fontId="2" fillId="3" borderId="15" xfId="1" applyFont="1" applyFill="1" applyBorder="1" applyAlignment="1">
      <alignment vertical="center"/>
    </xf>
    <xf numFmtId="0" fontId="2" fillId="3" borderId="9" xfId="1" applyFont="1" applyFill="1" applyBorder="1" applyAlignment="1">
      <alignment horizontal="center" vertical="center"/>
    </xf>
    <xf numFmtId="167" fontId="4" fillId="2" borderId="12" xfId="1" applyNumberFormat="1" applyFont="1" applyFill="1" applyBorder="1" applyAlignment="1">
      <alignment horizontal="right" vertical="center"/>
    </xf>
    <xf numFmtId="167" fontId="4" fillId="2" borderId="17" xfId="1" applyNumberFormat="1" applyFont="1" applyFill="1" applyBorder="1" applyAlignment="1">
      <alignment horizontal="right" vertical="center"/>
    </xf>
    <xf numFmtId="167" fontId="5" fillId="0" borderId="13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vertical="center" wrapText="1"/>
    </xf>
    <xf numFmtId="167" fontId="4" fillId="2" borderId="9" xfId="1" applyNumberFormat="1" applyFont="1" applyFill="1" applyBorder="1" applyAlignment="1">
      <alignment horizontal="right" vertical="center"/>
    </xf>
    <xf numFmtId="49" fontId="5" fillId="0" borderId="9" xfId="1" applyNumberFormat="1" applyFont="1" applyBorder="1" applyAlignment="1">
      <alignment vertical="center" wrapText="1"/>
    </xf>
    <xf numFmtId="49" fontId="5" fillId="2" borderId="9" xfId="1" applyNumberFormat="1" applyFont="1" applyFill="1" applyBorder="1" applyAlignment="1">
      <alignment vertical="center" wrapText="1"/>
    </xf>
    <xf numFmtId="167" fontId="10" fillId="2" borderId="9" xfId="1" applyNumberFormat="1" applyFont="1" applyFill="1" applyBorder="1" applyAlignment="1">
      <alignment horizontal="right" vertical="center"/>
    </xf>
    <xf numFmtId="49" fontId="10" fillId="0" borderId="9" xfId="1" applyNumberFormat="1" applyFont="1" applyBorder="1" applyAlignment="1">
      <alignment vertical="center" wrapText="1"/>
    </xf>
    <xf numFmtId="167" fontId="10" fillId="0" borderId="9" xfId="1" applyNumberFormat="1" applyFont="1" applyBorder="1" applyAlignment="1">
      <alignment horizontal="right" vertical="center"/>
    </xf>
    <xf numFmtId="49" fontId="4" fillId="0" borderId="12" xfId="1" applyNumberFormat="1" applyFont="1" applyBorder="1" applyAlignment="1">
      <alignment vertical="center" wrapText="1"/>
    </xf>
    <xf numFmtId="49" fontId="4" fillId="0" borderId="17" xfId="1" applyNumberFormat="1" applyFont="1" applyBorder="1" applyAlignment="1">
      <alignment vertical="center" wrapText="1"/>
    </xf>
    <xf numFmtId="167" fontId="4" fillId="0" borderId="18" xfId="1" applyNumberFormat="1" applyFont="1" applyBorder="1" applyAlignment="1">
      <alignment horizontal="right" vertical="center"/>
    </xf>
    <xf numFmtId="49" fontId="4" fillId="0" borderId="18" xfId="1" applyNumberFormat="1" applyFont="1" applyBorder="1" applyAlignment="1">
      <alignment vertical="center" wrapText="1"/>
    </xf>
    <xf numFmtId="167" fontId="4" fillId="2" borderId="18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4" fillId="0" borderId="12" xfId="1" applyNumberFormat="1" applyFont="1" applyBorder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/>
    </xf>
    <xf numFmtId="49" fontId="5" fillId="2" borderId="12" xfId="1" applyNumberFormat="1" applyFont="1" applyFill="1" applyBorder="1" applyAlignment="1">
      <alignment horizontal="center" vertical="center"/>
    </xf>
    <xf numFmtId="49" fontId="5" fillId="2" borderId="18" xfId="1" applyNumberFormat="1" applyFont="1" applyFill="1" applyBorder="1" applyAlignment="1">
      <alignment horizontal="center" vertical="center"/>
    </xf>
    <xf numFmtId="175" fontId="5" fillId="0" borderId="9" xfId="1" applyNumberFormat="1" applyFont="1" applyBorder="1" applyAlignment="1">
      <alignment horizontal="right" vertical="center"/>
    </xf>
    <xf numFmtId="173" fontId="5" fillId="0" borderId="9" xfId="1" applyNumberFormat="1" applyFont="1" applyBorder="1" applyAlignment="1">
      <alignment horizontal="right" vertical="center"/>
    </xf>
    <xf numFmtId="172" fontId="5" fillId="0" borderId="9" xfId="1" applyNumberFormat="1" applyFont="1" applyBorder="1" applyAlignment="1">
      <alignment horizontal="right" vertical="center"/>
    </xf>
    <xf numFmtId="174" fontId="5" fillId="0" borderId="9" xfId="1" applyNumberFormat="1" applyFont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vertical="center" wrapText="1"/>
    </xf>
    <xf numFmtId="0" fontId="15" fillId="0" borderId="0" xfId="1" applyFont="1" applyBorder="1" applyAlignment="1">
      <alignment vertical="center" wrapText="1"/>
    </xf>
    <xf numFmtId="180" fontId="4" fillId="0" borderId="9" xfId="1" applyNumberFormat="1" applyFont="1" applyBorder="1" applyAlignment="1">
      <alignment horizontal="right" vertical="center"/>
    </xf>
    <xf numFmtId="181" fontId="4" fillId="0" borderId="9" xfId="1" applyNumberFormat="1" applyFont="1" applyBorder="1" applyAlignment="1">
      <alignment horizontal="right" vertical="center"/>
    </xf>
    <xf numFmtId="182" fontId="4" fillId="0" borderId="9" xfId="1" applyNumberFormat="1" applyFont="1" applyBorder="1" applyAlignment="1">
      <alignment horizontal="right" vertical="center"/>
    </xf>
    <xf numFmtId="0" fontId="1" fillId="0" borderId="0" xfId="1" applyAlignment="1">
      <alignment wrapText="1"/>
    </xf>
    <xf numFmtId="0" fontId="7" fillId="0" borderId="0" xfId="1" applyFont="1"/>
    <xf numFmtId="0" fontId="7" fillId="0" borderId="0" xfId="1" applyFont="1" applyBorder="1" applyAlignment="1">
      <alignment wrapText="1"/>
    </xf>
    <xf numFmtId="0" fontId="7" fillId="0" borderId="0" xfId="1" applyFont="1" applyBorder="1"/>
    <xf numFmtId="0" fontId="11" fillId="0" borderId="0" xfId="1" applyFont="1"/>
    <xf numFmtId="0" fontId="11" fillId="0" borderId="0" xfId="1" applyFont="1" applyAlignment="1">
      <alignment vertical="top" wrapText="1"/>
    </xf>
    <xf numFmtId="0" fontId="11" fillId="0" borderId="0" xfId="1" applyFont="1" applyBorder="1" applyAlignment="1">
      <alignment vertical="top" wrapText="1"/>
    </xf>
    <xf numFmtId="0" fontId="12" fillId="0" borderId="0" xfId="1" applyFont="1" applyAlignment="1">
      <alignment vertical="top" wrapText="1"/>
    </xf>
    <xf numFmtId="164" fontId="4" fillId="0" borderId="19" xfId="5" applyNumberFormat="1" applyFont="1" applyBorder="1"/>
    <xf numFmtId="164" fontId="4" fillId="0" borderId="12" xfId="5" applyNumberFormat="1" applyFont="1" applyBorder="1" applyAlignment="1">
      <alignment horizontal="center"/>
    </xf>
    <xf numFmtId="164" fontId="4" fillId="0" borderId="16" xfId="5" applyNumberFormat="1" applyFont="1" applyBorder="1"/>
    <xf numFmtId="0" fontId="4" fillId="0" borderId="12" xfId="5" applyNumberFormat="1" applyFont="1" applyBorder="1" applyAlignment="1">
      <alignment horizontal="center"/>
    </xf>
    <xf numFmtId="164" fontId="4" fillId="0" borderId="17" xfId="5" applyNumberFormat="1" applyFont="1" applyBorder="1" applyAlignment="1">
      <alignment vertical="top" wrapText="1" shrinkToFit="1"/>
    </xf>
    <xf numFmtId="0" fontId="4" fillId="0" borderId="17" xfId="5" applyNumberFormat="1" applyFont="1" applyBorder="1" applyAlignment="1">
      <alignment horizontal="center"/>
    </xf>
    <xf numFmtId="164" fontId="4" fillId="0" borderId="0" xfId="5" applyNumberFormat="1" applyFont="1" applyBorder="1"/>
    <xf numFmtId="164" fontId="4" fillId="0" borderId="17" xfId="5" applyNumberFormat="1" applyFont="1" applyBorder="1" applyAlignment="1">
      <alignment vertical="center" wrapText="1" shrinkToFit="1"/>
    </xf>
    <xf numFmtId="164" fontId="5" fillId="0" borderId="0" xfId="5" applyNumberFormat="1" applyFont="1" applyBorder="1"/>
    <xf numFmtId="49" fontId="4" fillId="0" borderId="17" xfId="5" applyNumberFormat="1" applyFont="1" applyBorder="1" applyAlignment="1">
      <alignment horizontal="center"/>
    </xf>
    <xf numFmtId="0" fontId="4" fillId="0" borderId="0" xfId="1" applyFont="1" applyAlignment="1">
      <alignment vertical="top" wrapText="1"/>
    </xf>
    <xf numFmtId="164" fontId="18" fillId="0" borderId="0" xfId="5" applyNumberFormat="1" applyFont="1" applyBorder="1"/>
    <xf numFmtId="164" fontId="4" fillId="0" borderId="21" xfId="5" applyNumberFormat="1" applyFont="1" applyBorder="1"/>
    <xf numFmtId="164" fontId="18" fillId="0" borderId="21" xfId="5" applyNumberFormat="1" applyFont="1" applyBorder="1"/>
    <xf numFmtId="0" fontId="1" fillId="4" borderId="0" xfId="1" applyFill="1"/>
    <xf numFmtId="164" fontId="4" fillId="0" borderId="13" xfId="5" applyNumberFormat="1" applyFont="1" applyBorder="1"/>
    <xf numFmtId="164" fontId="4" fillId="0" borderId="9" xfId="5" applyNumberFormat="1" applyFont="1" applyBorder="1" applyAlignment="1">
      <alignment horizontal="center"/>
    </xf>
    <xf numFmtId="164" fontId="4" fillId="0" borderId="14" xfId="5" applyNumberFormat="1" applyFont="1" applyBorder="1"/>
    <xf numFmtId="0" fontId="3" fillId="0" borderId="0" xfId="5" applyAlignment="1">
      <alignment vertical="center"/>
    </xf>
    <xf numFmtId="0" fontId="8" fillId="0" borderId="0" xfId="1" applyFont="1" applyAlignment="1">
      <alignment horizontal="right"/>
    </xf>
    <xf numFmtId="0" fontId="4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164" fontId="3" fillId="0" borderId="0" xfId="5" applyNumberFormat="1" applyFont="1" applyAlignment="1">
      <alignment vertical="center"/>
    </xf>
    <xf numFmtId="0" fontId="3" fillId="0" borderId="0" xfId="5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6" fillId="0" borderId="0" xfId="5" applyFont="1" applyAlignment="1">
      <alignment horizontal="left" vertical="center"/>
    </xf>
    <xf numFmtId="49" fontId="11" fillId="0" borderId="17" xfId="1" applyNumberFormat="1" applyFont="1" applyBorder="1" applyAlignment="1">
      <alignment vertical="top" wrapText="1"/>
    </xf>
    <xf numFmtId="49" fontId="4" fillId="0" borderId="17" xfId="5" applyNumberFormat="1" applyFont="1" applyBorder="1" applyAlignment="1"/>
    <xf numFmtId="49" fontId="4" fillId="0" borderId="17" xfId="5" applyNumberFormat="1" applyFont="1" applyBorder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6" fillId="2" borderId="15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13" xfId="5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17" fillId="0" borderId="0" xfId="5" applyFont="1" applyAlignment="1" applyProtection="1">
      <alignment horizontal="center" vertical="center"/>
      <protection locked="0"/>
    </xf>
    <xf numFmtId="0" fontId="3" fillId="0" borderId="0" xfId="5" applyAlignment="1">
      <alignment horizontal="center" vertical="center"/>
    </xf>
    <xf numFmtId="0" fontId="3" fillId="0" borderId="0" xfId="5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16" fillId="2" borderId="2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164" fontId="5" fillId="2" borderId="27" xfId="5" applyNumberFormat="1" applyFont="1" applyFill="1" applyBorder="1" applyAlignment="1">
      <alignment horizontal="center"/>
    </xf>
    <xf numFmtId="164" fontId="5" fillId="2" borderId="26" xfId="5" applyNumberFormat="1" applyFont="1" applyFill="1" applyBorder="1" applyAlignment="1">
      <alignment horizontal="center"/>
    </xf>
    <xf numFmtId="164" fontId="5" fillId="2" borderId="25" xfId="5" applyNumberFormat="1" applyFont="1" applyFill="1" applyBorder="1" applyAlignment="1">
      <alignment horizontal="center"/>
    </xf>
    <xf numFmtId="0" fontId="11" fillId="0" borderId="11" xfId="1" applyFont="1" applyBorder="1" applyAlignment="1">
      <alignment horizontal="left" vertical="top" wrapText="1"/>
    </xf>
    <xf numFmtId="0" fontId="15" fillId="0" borderId="11" xfId="1" applyFont="1" applyBorder="1" applyAlignment="1">
      <alignment vertical="center" wrapText="1"/>
    </xf>
    <xf numFmtId="0" fontId="5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167" fontId="5" fillId="2" borderId="18" xfId="1" applyNumberFormat="1" applyFont="1" applyFill="1" applyBorder="1" applyAlignment="1">
      <alignment horizontal="center" vertical="center"/>
    </xf>
    <xf numFmtId="167" fontId="2" fillId="2" borderId="18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49" fontId="5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1" fillId="0" borderId="12" xfId="1" applyBorder="1" applyAlignment="1">
      <alignment vertical="center"/>
    </xf>
    <xf numFmtId="167" fontId="4" fillId="0" borderId="12" xfId="1" applyNumberFormat="1" applyFont="1" applyBorder="1" applyAlignment="1">
      <alignment horizontal="right" vertical="center"/>
    </xf>
    <xf numFmtId="167" fontId="1" fillId="0" borderId="12" xfId="1" applyNumberFormat="1" applyBorder="1" applyAlignment="1">
      <alignment horizontal="right" vertical="center"/>
    </xf>
    <xf numFmtId="49" fontId="5" fillId="2" borderId="12" xfId="1" applyNumberFormat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179" fontId="5" fillId="0" borderId="12" xfId="1" applyNumberFormat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167" fontId="5" fillId="2" borderId="12" xfId="1" applyNumberFormat="1" applyFont="1" applyFill="1" applyBorder="1" applyAlignment="1">
      <alignment horizontal="center" vertical="center"/>
    </xf>
    <xf numFmtId="167" fontId="2" fillId="2" borderId="12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vertical="center" wrapText="1"/>
    </xf>
    <xf numFmtId="0" fontId="15" fillId="0" borderId="0" xfId="1" applyFont="1" applyAlignment="1">
      <alignment vertical="center" wrapText="1"/>
    </xf>
    <xf numFmtId="0" fontId="4" fillId="0" borderId="17" xfId="1" applyFont="1" applyBorder="1" applyAlignment="1">
      <alignment vertical="center"/>
    </xf>
    <xf numFmtId="0" fontId="1" fillId="0" borderId="17" xfId="1" applyBorder="1" applyAlignment="1">
      <alignment vertical="center"/>
    </xf>
    <xf numFmtId="167" fontId="4" fillId="0" borderId="17" xfId="1" applyNumberFormat="1" applyFont="1" applyBorder="1" applyAlignment="1">
      <alignment horizontal="right" vertical="center"/>
    </xf>
    <xf numFmtId="167" fontId="1" fillId="0" borderId="17" xfId="1" applyNumberFormat="1" applyBorder="1" applyAlignment="1">
      <alignment horizontal="right" vertical="center"/>
    </xf>
    <xf numFmtId="173" fontId="5" fillId="0" borderId="12" xfId="1" applyNumberFormat="1" applyFont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175" fontId="5" fillId="0" borderId="12" xfId="1" applyNumberFormat="1" applyFont="1" applyBorder="1" applyAlignment="1">
      <alignment horizontal="right" vertical="center"/>
    </xf>
    <xf numFmtId="167" fontId="2" fillId="0" borderId="12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67" fontId="5" fillId="0" borderId="9" xfId="1" applyNumberFormat="1" applyFont="1" applyBorder="1" applyAlignment="1">
      <alignment horizontal="right" vertical="center"/>
    </xf>
    <xf numFmtId="167" fontId="2" fillId="0" borderId="9" xfId="1" applyNumberFormat="1" applyFont="1" applyBorder="1" applyAlignment="1">
      <alignment horizontal="right" vertical="center"/>
    </xf>
    <xf numFmtId="0" fontId="7" fillId="0" borderId="11" xfId="1" applyFont="1" applyBorder="1" applyAlignment="1">
      <alignment vertical="center"/>
    </xf>
    <xf numFmtId="49" fontId="5" fillId="0" borderId="11" xfId="1" applyNumberFormat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67" fontId="5" fillId="0" borderId="12" xfId="1" applyNumberFormat="1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 wrapText="1"/>
    </xf>
    <xf numFmtId="49" fontId="5" fillId="2" borderId="24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49" fontId="5" fillId="0" borderId="15" xfId="1" applyNumberFormat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167" fontId="5" fillId="0" borderId="15" xfId="1" applyNumberFormat="1" applyFont="1" applyBorder="1" applyAlignment="1">
      <alignment horizontal="left" vertical="center"/>
    </xf>
    <xf numFmtId="49" fontId="5" fillId="0" borderId="20" xfId="1" applyNumberFormat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168" fontId="5" fillId="0" borderId="16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10" fillId="2" borderId="9" xfId="1" applyNumberFormat="1" applyFont="1" applyFill="1" applyBorder="1" applyAlignment="1">
      <alignment vertical="center"/>
    </xf>
    <xf numFmtId="0" fontId="9" fillId="2" borderId="9" xfId="1" applyFont="1" applyFill="1" applyBorder="1" applyAlignment="1">
      <alignment vertical="center"/>
    </xf>
    <xf numFmtId="167" fontId="10" fillId="0" borderId="9" xfId="1" applyNumberFormat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167" fontId="5" fillId="2" borderId="9" xfId="1" applyNumberFormat="1" applyFont="1" applyFill="1" applyBorder="1" applyAlignment="1">
      <alignment horizontal="right" vertical="center"/>
    </xf>
    <xf numFmtId="0" fontId="2" fillId="2" borderId="9" xfId="1" applyFont="1" applyFill="1" applyBorder="1" applyAlignment="1">
      <alignment horizontal="right" vertical="center"/>
    </xf>
    <xf numFmtId="170" fontId="5" fillId="0" borderId="9" xfId="1" applyNumberFormat="1" applyFont="1" applyBorder="1" applyAlignment="1">
      <alignment horizontal="right" vertical="center"/>
    </xf>
    <xf numFmtId="169" fontId="5" fillId="0" borderId="9" xfId="1" applyNumberFormat="1" applyFont="1" applyBorder="1" applyAlignment="1">
      <alignment horizontal="right" vertical="center"/>
    </xf>
    <xf numFmtId="49" fontId="8" fillId="2" borderId="12" xfId="1" applyNumberFormat="1" applyFont="1" applyFill="1" applyBorder="1" applyAlignment="1">
      <alignment vertical="center"/>
    </xf>
    <xf numFmtId="0" fontId="14" fillId="2" borderId="12" xfId="1" applyFont="1" applyFill="1" applyBorder="1" applyAlignment="1">
      <alignment vertical="center"/>
    </xf>
    <xf numFmtId="167" fontId="8" fillId="0" borderId="12" xfId="1" applyNumberFormat="1" applyFont="1" applyBorder="1" applyAlignment="1">
      <alignment horizontal="right" vertical="center"/>
    </xf>
    <xf numFmtId="0" fontId="14" fillId="0" borderId="12" xfId="1" applyFont="1" applyBorder="1" applyAlignment="1">
      <alignment horizontal="right" vertical="center"/>
    </xf>
    <xf numFmtId="172" fontId="10" fillId="0" borderId="9" xfId="1" applyNumberFormat="1" applyFont="1" applyBorder="1" applyAlignment="1">
      <alignment horizontal="right" vertical="center"/>
    </xf>
    <xf numFmtId="171" fontId="10" fillId="0" borderId="9" xfId="1" applyNumberFormat="1" applyFont="1" applyBorder="1" applyAlignment="1">
      <alignment horizontal="right" vertical="center"/>
    </xf>
    <xf numFmtId="49" fontId="8" fillId="2" borderId="18" xfId="1" applyNumberFormat="1" applyFont="1" applyFill="1" applyBorder="1" applyAlignment="1">
      <alignment vertical="center"/>
    </xf>
    <xf numFmtId="0" fontId="14" fillId="2" borderId="18" xfId="1" applyFont="1" applyFill="1" applyBorder="1" applyAlignment="1">
      <alignment vertical="center"/>
    </xf>
    <xf numFmtId="167" fontId="8" fillId="0" borderId="18" xfId="1" applyNumberFormat="1" applyFont="1" applyBorder="1" applyAlignment="1">
      <alignment horizontal="right" vertical="center"/>
    </xf>
    <xf numFmtId="0" fontId="14" fillId="0" borderId="18" xfId="1" applyFont="1" applyBorder="1" applyAlignment="1">
      <alignment horizontal="right" vertical="center"/>
    </xf>
    <xf numFmtId="49" fontId="4" fillId="2" borderId="12" xfId="1" applyNumberFormat="1" applyFont="1" applyFill="1" applyBorder="1" applyAlignment="1">
      <alignment vertical="center"/>
    </xf>
    <xf numFmtId="0" fontId="1" fillId="2" borderId="12" xfId="1" applyFill="1" applyBorder="1" applyAlignment="1">
      <alignment vertical="center"/>
    </xf>
    <xf numFmtId="0" fontId="1" fillId="0" borderId="12" xfId="1" applyBorder="1" applyAlignment="1">
      <alignment horizontal="right" vertical="center"/>
    </xf>
    <xf numFmtId="174" fontId="5" fillId="0" borderId="9" xfId="1" applyNumberFormat="1" applyFont="1" applyBorder="1" applyAlignment="1">
      <alignment horizontal="right" vertical="center"/>
    </xf>
    <xf numFmtId="173" fontId="5" fillId="0" borderId="9" xfId="1" applyNumberFormat="1" applyFont="1" applyBorder="1" applyAlignment="1">
      <alignment horizontal="right" vertical="center"/>
    </xf>
    <xf numFmtId="49" fontId="4" fillId="2" borderId="17" xfId="1" applyNumberFormat="1" applyFont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0" borderId="17" xfId="1" applyBorder="1" applyAlignment="1">
      <alignment horizontal="right" vertical="center"/>
    </xf>
    <xf numFmtId="49" fontId="5" fillId="2" borderId="17" xfId="1" applyNumberFormat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167" fontId="5" fillId="0" borderId="17" xfId="1" applyNumberFormat="1" applyFont="1" applyBorder="1" applyAlignment="1">
      <alignment horizontal="right" vertical="center"/>
    </xf>
    <xf numFmtId="0" fontId="2" fillId="0" borderId="17" xfId="1" applyFont="1" applyBorder="1" applyAlignment="1">
      <alignment horizontal="right" vertical="center"/>
    </xf>
    <xf numFmtId="49" fontId="5" fillId="2" borderId="18" xfId="1" applyNumberFormat="1" applyFont="1" applyFill="1" applyBorder="1" applyAlignment="1">
      <alignment vertical="center"/>
    </xf>
    <xf numFmtId="0" fontId="2" fillId="2" borderId="18" xfId="1" applyFont="1" applyFill="1" applyBorder="1" applyAlignment="1">
      <alignment vertical="center"/>
    </xf>
    <xf numFmtId="167" fontId="5" fillId="0" borderId="18" xfId="1" applyNumberFormat="1" applyFont="1" applyBorder="1" applyAlignment="1">
      <alignment horizontal="right" vertical="center"/>
    </xf>
    <xf numFmtId="0" fontId="2" fillId="0" borderId="18" xfId="1" applyFont="1" applyBorder="1" applyAlignment="1">
      <alignment horizontal="right" vertical="center"/>
    </xf>
    <xf numFmtId="172" fontId="5" fillId="0" borderId="9" xfId="1" applyNumberFormat="1" applyFont="1" applyBorder="1" applyAlignment="1">
      <alignment horizontal="right" vertical="center"/>
    </xf>
    <xf numFmtId="171" fontId="5" fillId="0" borderId="9" xfId="1" applyNumberFormat="1" applyFont="1" applyBorder="1" applyAlignment="1">
      <alignment horizontal="right" vertical="center"/>
    </xf>
    <xf numFmtId="49" fontId="8" fillId="2" borderId="9" xfId="1" applyNumberFormat="1" applyFont="1" applyFill="1" applyBorder="1" applyAlignment="1">
      <alignment vertical="center"/>
    </xf>
    <xf numFmtId="0" fontId="14" fillId="2" borderId="9" xfId="1" applyFont="1" applyFill="1" applyBorder="1" applyAlignment="1">
      <alignment vertical="center"/>
    </xf>
    <xf numFmtId="167" fontId="8" fillId="0" borderId="9" xfId="1" applyNumberFormat="1" applyFont="1" applyBorder="1" applyAlignment="1">
      <alignment horizontal="right" vertical="center"/>
    </xf>
    <xf numFmtId="0" fontId="14" fillId="0" borderId="9" xfId="1" applyFont="1" applyBorder="1" applyAlignment="1">
      <alignment horizontal="right" vertical="center"/>
    </xf>
    <xf numFmtId="0" fontId="11" fillId="0" borderId="0" xfId="1" quotePrefix="1" applyFont="1" applyBorder="1" applyAlignment="1">
      <alignment wrapText="1"/>
    </xf>
    <xf numFmtId="0" fontId="11" fillId="0" borderId="4" xfId="1" quotePrefix="1" applyFont="1" applyBorder="1" applyAlignment="1">
      <alignment wrapText="1"/>
    </xf>
    <xf numFmtId="0" fontId="2" fillId="3" borderId="15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11" fillId="0" borderId="5" xfId="1" applyFont="1" applyBorder="1" applyAlignment="1">
      <alignment wrapText="1"/>
    </xf>
    <xf numFmtId="0" fontId="11" fillId="0" borderId="0" xfId="1" applyFont="1" applyBorder="1" applyAlignment="1"/>
    <xf numFmtId="0" fontId="13" fillId="0" borderId="8" xfId="1" applyFont="1" applyBorder="1" applyAlignment="1">
      <alignment horizontal="left" wrapText="1"/>
    </xf>
    <xf numFmtId="0" fontId="13" fillId="0" borderId="7" xfId="1" applyFont="1" applyBorder="1" applyAlignment="1">
      <alignment horizontal="left" wrapText="1"/>
    </xf>
    <xf numFmtId="0" fontId="11" fillId="0" borderId="0" xfId="1" applyFont="1" applyBorder="1" applyAlignment="1">
      <alignment wrapText="1"/>
    </xf>
    <xf numFmtId="0" fontId="11" fillId="0" borderId="4" xfId="1" applyFont="1" applyBorder="1" applyAlignment="1">
      <alignment wrapText="1"/>
    </xf>
    <xf numFmtId="0" fontId="1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wrapText="1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2" borderId="24" xfId="1" applyFont="1" applyFill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5" fillId="0" borderId="16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1" fillId="0" borderId="11" xfId="1" applyBorder="1" applyAlignment="1">
      <alignment vertical="center"/>
    </xf>
    <xf numFmtId="0" fontId="5" fillId="2" borderId="20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left" vertical="center" wrapText="1"/>
    </xf>
    <xf numFmtId="0" fontId="5" fillId="2" borderId="23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49" fontId="7" fillId="0" borderId="11" xfId="1" applyNumberFormat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49" fontId="5" fillId="2" borderId="24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49" fontId="5" fillId="2" borderId="22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6">
    <cellStyle name="cadre" xfId="2"/>
    <cellStyle name="Euro" xfId="3"/>
    <cellStyle name="Milliers 2" xfId="4"/>
    <cellStyle name="Normal" xfId="0" builtinId="0"/>
    <cellStyle name="Normal 2" xfId="1"/>
    <cellStyle name="Normal_budgetM71F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7"/>
  <sheetViews>
    <sheetView showGridLines="0" tabSelected="1" zoomScaleNormal="100" workbookViewId="0">
      <selection activeCell="H8" sqref="H8"/>
    </sheetView>
  </sheetViews>
  <sheetFormatPr baseColWidth="10" defaultRowHeight="12.75" x14ac:dyDescent="0.25"/>
  <cols>
    <col min="1" max="1" width="11.42578125" style="142"/>
    <col min="2" max="2" width="16.28515625" style="142" customWidth="1"/>
    <col min="3" max="3" width="22.140625" style="142" customWidth="1"/>
    <col min="4" max="4" width="8" style="142" customWidth="1"/>
    <col min="5" max="5" width="11.42578125" style="142"/>
    <col min="6" max="6" width="10" style="142" customWidth="1"/>
    <col min="7" max="7" width="14.28515625" style="142" customWidth="1"/>
    <col min="8" max="16384" width="11.42578125" style="142"/>
  </cols>
  <sheetData>
    <row r="2" spans="1:7" ht="20.25" customHeight="1" x14ac:dyDescent="0.25">
      <c r="A2" s="154" t="s">
        <v>518</v>
      </c>
      <c r="B2" s="154"/>
      <c r="C2" s="154"/>
      <c r="D2" s="154"/>
      <c r="E2" s="154"/>
      <c r="F2" s="154"/>
      <c r="G2" s="154"/>
    </row>
    <row r="3" spans="1:7" ht="20.25" customHeight="1" x14ac:dyDescent="0.25">
      <c r="A3" s="149"/>
      <c r="B3" s="149"/>
      <c r="C3" s="149"/>
      <c r="D3" s="149"/>
      <c r="E3" s="149"/>
      <c r="F3" s="149"/>
      <c r="G3" s="149"/>
    </row>
    <row r="5" spans="1:7" ht="21.75" customHeight="1" x14ac:dyDescent="0.25">
      <c r="A5" s="155" t="s">
        <v>519</v>
      </c>
      <c r="B5" s="156"/>
      <c r="C5" s="156"/>
      <c r="D5" s="156"/>
      <c r="E5" s="156"/>
      <c r="F5" s="156"/>
      <c r="G5" s="157"/>
    </row>
    <row r="9" spans="1:7" ht="14.25" customHeight="1" x14ac:dyDescent="0.25">
      <c r="A9" s="158" t="s">
        <v>504</v>
      </c>
      <c r="B9" s="158"/>
      <c r="C9" s="158"/>
      <c r="D9" s="158"/>
      <c r="E9" s="158"/>
      <c r="F9" s="158"/>
      <c r="G9" s="158"/>
    </row>
    <row r="10" spans="1:7" ht="14.25" customHeight="1" x14ac:dyDescent="0.25">
      <c r="A10" s="148"/>
      <c r="B10" s="148"/>
      <c r="C10" s="150" t="s">
        <v>505</v>
      </c>
      <c r="D10" s="148"/>
      <c r="E10" s="148"/>
      <c r="F10" s="148"/>
      <c r="G10" s="148"/>
    </row>
    <row r="11" spans="1:7" ht="14.25" customHeight="1" x14ac:dyDescent="0.25">
      <c r="A11" s="148"/>
      <c r="B11" s="148"/>
      <c r="C11" s="150"/>
      <c r="D11" s="148"/>
      <c r="E11" s="148"/>
      <c r="F11" s="148"/>
      <c r="G11" s="148"/>
    </row>
    <row r="12" spans="1:7" ht="14.25" customHeight="1" x14ac:dyDescent="0.25">
      <c r="A12" s="148"/>
      <c r="B12" s="148"/>
      <c r="C12" s="150"/>
      <c r="D12" s="148"/>
      <c r="E12" s="148"/>
      <c r="F12" s="148"/>
      <c r="G12" s="148"/>
    </row>
    <row r="13" spans="1:7" ht="57" customHeight="1" x14ac:dyDescent="0.25">
      <c r="A13" s="159" t="s">
        <v>517</v>
      </c>
      <c r="B13" s="159"/>
      <c r="C13" s="159"/>
      <c r="D13" s="159"/>
      <c r="E13" s="159"/>
      <c r="F13" s="159"/>
      <c r="G13" s="159"/>
    </row>
    <row r="14" spans="1:7" ht="14.25" customHeight="1" x14ac:dyDescent="0.25">
      <c r="A14" s="162" t="s">
        <v>506</v>
      </c>
      <c r="B14" s="162"/>
      <c r="C14" s="162"/>
      <c r="D14" s="162"/>
      <c r="E14" s="162"/>
      <c r="F14" s="162"/>
      <c r="G14" s="162"/>
    </row>
    <row r="15" spans="1:7" ht="7.5" customHeight="1" x14ac:dyDescent="0.25"/>
    <row r="16" spans="1:7" ht="23.25" customHeight="1" x14ac:dyDescent="0.25">
      <c r="A16" s="163" t="s">
        <v>503</v>
      </c>
      <c r="B16" s="164"/>
      <c r="C16" s="164"/>
      <c r="D16" s="164"/>
      <c r="E16" s="164"/>
      <c r="F16" s="164"/>
      <c r="G16" s="165"/>
    </row>
    <row r="17" spans="1:7" ht="16.5" customHeight="1" x14ac:dyDescent="0.25">
      <c r="A17" s="166" t="s">
        <v>507</v>
      </c>
      <c r="B17" s="167"/>
      <c r="C17" s="167"/>
      <c r="D17" s="167"/>
      <c r="E17" s="167"/>
      <c r="F17" s="167"/>
      <c r="G17" s="168"/>
    </row>
    <row r="18" spans="1:7" x14ac:dyDescent="0.25">
      <c r="A18" s="147"/>
      <c r="B18" s="147"/>
      <c r="C18" s="147"/>
      <c r="D18" s="147"/>
      <c r="E18" s="147"/>
      <c r="F18" s="147"/>
      <c r="G18" s="147"/>
    </row>
    <row r="19" spans="1:7" ht="19.5" customHeight="1" x14ac:dyDescent="0.25">
      <c r="A19" s="169" t="s">
        <v>508</v>
      </c>
      <c r="B19" s="169"/>
      <c r="C19" s="169"/>
      <c r="D19" s="169"/>
      <c r="E19" s="169"/>
      <c r="F19" s="169"/>
      <c r="G19" s="169"/>
    </row>
    <row r="21" spans="1:7" x14ac:dyDescent="0.25">
      <c r="B21" s="146"/>
    </row>
    <row r="25" spans="1:7" x14ac:dyDescent="0.25">
      <c r="A25" s="160" t="s">
        <v>509</v>
      </c>
      <c r="B25" s="160"/>
      <c r="C25" s="160"/>
      <c r="D25" s="160"/>
      <c r="E25" s="160"/>
      <c r="F25" s="160"/>
      <c r="G25" s="160"/>
    </row>
    <row r="26" spans="1:7" x14ac:dyDescent="0.25">
      <c r="A26" s="160" t="s">
        <v>510</v>
      </c>
      <c r="B26" s="160"/>
      <c r="C26" s="160"/>
      <c r="D26" s="160"/>
      <c r="E26" s="160"/>
      <c r="F26" s="160"/>
      <c r="G26" s="160"/>
    </row>
    <row r="27" spans="1:7" ht="26.25" customHeight="1" x14ac:dyDescent="0.25">
      <c r="A27" s="161" t="s">
        <v>511</v>
      </c>
      <c r="B27" s="160"/>
      <c r="C27" s="160"/>
      <c r="D27" s="160"/>
      <c r="E27" s="160"/>
      <c r="F27" s="160"/>
      <c r="G27" s="160"/>
    </row>
    <row r="37" spans="1:7" x14ac:dyDescent="0.2">
      <c r="A37" s="145"/>
      <c r="B37" s="144"/>
      <c r="G37" s="143" t="s">
        <v>502</v>
      </c>
    </row>
  </sheetData>
  <mergeCells count="11">
    <mergeCell ref="A27:G27"/>
    <mergeCell ref="A14:G14"/>
    <mergeCell ref="A16:G16"/>
    <mergeCell ref="A17:G17"/>
    <mergeCell ref="A19:G19"/>
    <mergeCell ref="A25:G25"/>
    <mergeCell ref="A2:G2"/>
    <mergeCell ref="A5:G5"/>
    <mergeCell ref="A9:G9"/>
    <mergeCell ref="A13:G13"/>
    <mergeCell ref="A26:G26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workbookViewId="0">
      <selection sqref="A1:E2"/>
    </sheetView>
  </sheetViews>
  <sheetFormatPr baseColWidth="10" defaultRowHeight="11.25" x14ac:dyDescent="0.25"/>
  <cols>
    <col min="1" max="1" width="10.7109375" style="4" customWidth="1"/>
    <col min="2" max="2" width="50.7109375" style="6" customWidth="1"/>
    <col min="3" max="5" width="20.7109375" style="4" customWidth="1"/>
    <col min="6" max="16384" width="11.42578125" style="4"/>
  </cols>
  <sheetData>
    <row r="1" spans="1:5" ht="12.75" x14ac:dyDescent="0.25">
      <c r="A1" s="179" t="s">
        <v>288</v>
      </c>
      <c r="B1" s="180"/>
      <c r="C1" s="180"/>
      <c r="D1" s="180"/>
      <c r="E1" s="8" t="s">
        <v>287</v>
      </c>
    </row>
    <row r="2" spans="1:5" ht="12.75" x14ac:dyDescent="0.25">
      <c r="A2" s="179" t="s">
        <v>286</v>
      </c>
      <c r="B2" s="180"/>
      <c r="C2" s="180"/>
      <c r="D2" s="180"/>
      <c r="E2" s="8" t="s">
        <v>285</v>
      </c>
    </row>
    <row r="3" spans="1:5" ht="12.75" x14ac:dyDescent="0.25">
      <c r="A3" s="205" t="s">
        <v>284</v>
      </c>
      <c r="B3" s="233"/>
      <c r="C3" s="233"/>
      <c r="D3" s="233"/>
      <c r="E3" s="233"/>
    </row>
    <row r="4" spans="1:5" ht="12.75" x14ac:dyDescent="0.25">
      <c r="A4" s="204"/>
      <c r="B4" s="180"/>
      <c r="C4" s="8" t="s">
        <v>283</v>
      </c>
      <c r="D4" s="8" t="s">
        <v>282</v>
      </c>
      <c r="E4" s="8" t="s">
        <v>281</v>
      </c>
    </row>
    <row r="5" spans="1:5" ht="12.75" x14ac:dyDescent="0.25">
      <c r="A5" s="189" t="s">
        <v>280</v>
      </c>
      <c r="B5" s="190"/>
      <c r="C5" s="36">
        <v>0</v>
      </c>
      <c r="D5" s="36">
        <v>0</v>
      </c>
      <c r="E5" s="36">
        <v>0</v>
      </c>
    </row>
    <row r="6" spans="1:5" ht="12.75" x14ac:dyDescent="0.25">
      <c r="A6" s="253" t="s">
        <v>253</v>
      </c>
      <c r="B6" s="254"/>
      <c r="C6" s="28">
        <v>0</v>
      </c>
      <c r="D6" s="81">
        <v>0</v>
      </c>
      <c r="E6" s="28">
        <v>0</v>
      </c>
    </row>
    <row r="7" spans="1:5" x14ac:dyDescent="0.25">
      <c r="A7" s="58" t="s">
        <v>279</v>
      </c>
      <c r="B7" s="57" t="s">
        <v>278</v>
      </c>
      <c r="C7" s="56">
        <v>0</v>
      </c>
      <c r="D7" s="82">
        <v>0</v>
      </c>
      <c r="E7" s="56">
        <v>0</v>
      </c>
    </row>
    <row r="8" spans="1:5" x14ac:dyDescent="0.25">
      <c r="A8" s="58" t="s">
        <v>277</v>
      </c>
      <c r="B8" s="57" t="s">
        <v>276</v>
      </c>
      <c r="C8" s="56">
        <v>0</v>
      </c>
      <c r="D8" s="82">
        <v>0</v>
      </c>
      <c r="E8" s="56">
        <v>0</v>
      </c>
    </row>
    <row r="9" spans="1:5" x14ac:dyDescent="0.25">
      <c r="A9" s="58" t="s">
        <v>275</v>
      </c>
      <c r="B9" s="57" t="s">
        <v>274</v>
      </c>
      <c r="C9" s="56">
        <v>0</v>
      </c>
      <c r="D9" s="82">
        <v>0</v>
      </c>
      <c r="E9" s="56">
        <v>0</v>
      </c>
    </row>
    <row r="10" spans="1:5" ht="22.5" x14ac:dyDescent="0.25">
      <c r="A10" s="58" t="s">
        <v>273</v>
      </c>
      <c r="B10" s="57" t="s">
        <v>272</v>
      </c>
      <c r="C10" s="56">
        <v>0</v>
      </c>
      <c r="D10" s="82">
        <v>0</v>
      </c>
      <c r="E10" s="56">
        <v>0</v>
      </c>
    </row>
    <row r="11" spans="1:5" x14ac:dyDescent="0.25">
      <c r="A11" s="58" t="s">
        <v>271</v>
      </c>
      <c r="B11" s="57" t="s">
        <v>270</v>
      </c>
      <c r="C11" s="56">
        <v>0</v>
      </c>
      <c r="D11" s="82">
        <v>0</v>
      </c>
      <c r="E11" s="56">
        <v>0</v>
      </c>
    </row>
    <row r="12" spans="1:5" x14ac:dyDescent="0.25">
      <c r="A12" s="58" t="s">
        <v>269</v>
      </c>
      <c r="B12" s="57" t="s">
        <v>268</v>
      </c>
      <c r="C12" s="56">
        <v>0</v>
      </c>
      <c r="D12" s="82">
        <v>0</v>
      </c>
      <c r="E12" s="56">
        <v>0</v>
      </c>
    </row>
    <row r="13" spans="1:5" x14ac:dyDescent="0.25">
      <c r="A13" s="58" t="s">
        <v>267</v>
      </c>
      <c r="B13" s="57" t="s">
        <v>266</v>
      </c>
      <c r="C13" s="56">
        <v>0</v>
      </c>
      <c r="D13" s="82">
        <v>0</v>
      </c>
      <c r="E13" s="56">
        <v>0</v>
      </c>
    </row>
    <row r="14" spans="1:5" x14ac:dyDescent="0.25">
      <c r="A14" s="58" t="s">
        <v>265</v>
      </c>
      <c r="B14" s="57" t="s">
        <v>264</v>
      </c>
      <c r="C14" s="56">
        <v>0</v>
      </c>
      <c r="D14" s="82">
        <v>0</v>
      </c>
      <c r="E14" s="56">
        <v>0</v>
      </c>
    </row>
    <row r="15" spans="1:5" x14ac:dyDescent="0.25">
      <c r="A15" s="58" t="s">
        <v>263</v>
      </c>
      <c r="B15" s="57" t="s">
        <v>262</v>
      </c>
      <c r="C15" s="56">
        <v>0</v>
      </c>
      <c r="D15" s="82">
        <v>0</v>
      </c>
      <c r="E15" s="56">
        <v>0</v>
      </c>
    </row>
    <row r="16" spans="1:5" ht="22.5" x14ac:dyDescent="0.25">
      <c r="A16" s="58" t="s">
        <v>261</v>
      </c>
      <c r="B16" s="57" t="s">
        <v>260</v>
      </c>
      <c r="C16" s="56">
        <v>0</v>
      </c>
      <c r="D16" s="82">
        <v>0</v>
      </c>
      <c r="E16" s="56">
        <v>0</v>
      </c>
    </row>
    <row r="17" spans="1:5" x14ac:dyDescent="0.25">
      <c r="A17" s="58" t="s">
        <v>259</v>
      </c>
      <c r="B17" s="57" t="s">
        <v>258</v>
      </c>
      <c r="C17" s="56">
        <v>0</v>
      </c>
      <c r="D17" s="82">
        <v>0</v>
      </c>
      <c r="E17" s="56">
        <v>0</v>
      </c>
    </row>
    <row r="18" spans="1:5" x14ac:dyDescent="0.25">
      <c r="A18" s="59" t="s">
        <v>257</v>
      </c>
      <c r="B18" s="32" t="s">
        <v>256</v>
      </c>
      <c r="C18" s="28">
        <v>0</v>
      </c>
      <c r="D18" s="81">
        <v>0</v>
      </c>
      <c r="E18" s="28">
        <v>0</v>
      </c>
    </row>
    <row r="19" spans="1:5" ht="12.75" x14ac:dyDescent="0.25">
      <c r="A19" s="243" t="s">
        <v>235</v>
      </c>
      <c r="B19" s="244"/>
      <c r="C19" s="50">
        <v>0</v>
      </c>
      <c r="D19" s="34">
        <v>0</v>
      </c>
      <c r="E19" s="34">
        <v>0</v>
      </c>
    </row>
    <row r="20" spans="1:5" x14ac:dyDescent="0.25">
      <c r="A20" s="55" t="s">
        <v>205</v>
      </c>
      <c r="B20" s="54" t="s">
        <v>204</v>
      </c>
      <c r="C20" s="53">
        <v>0</v>
      </c>
      <c r="D20" s="52">
        <v>0</v>
      </c>
      <c r="E20" s="52">
        <v>0</v>
      </c>
    </row>
    <row r="21" spans="1:5" x14ac:dyDescent="0.25">
      <c r="A21" s="51" t="s">
        <v>203</v>
      </c>
      <c r="B21" s="35" t="s">
        <v>133</v>
      </c>
      <c r="C21" s="50">
        <v>0</v>
      </c>
      <c r="D21" s="34">
        <v>0</v>
      </c>
      <c r="E21" s="34">
        <v>0</v>
      </c>
    </row>
    <row r="22" spans="1:5" ht="12.75" x14ac:dyDescent="0.25">
      <c r="A22" s="189" t="s">
        <v>255</v>
      </c>
      <c r="B22" s="190"/>
      <c r="C22" s="47">
        <v>0</v>
      </c>
      <c r="D22" s="47">
        <v>0</v>
      </c>
      <c r="E22" s="36">
        <v>77827760</v>
      </c>
    </row>
    <row r="23" spans="1:5" ht="12.75" x14ac:dyDescent="0.25">
      <c r="A23" s="189" t="s">
        <v>196</v>
      </c>
      <c r="B23" s="190"/>
      <c r="C23" s="47">
        <v>0</v>
      </c>
      <c r="D23" s="47">
        <v>0</v>
      </c>
      <c r="E23" s="36">
        <v>131966128</v>
      </c>
    </row>
    <row r="25" spans="1:5" ht="12.75" x14ac:dyDescent="0.25">
      <c r="A25" s="181" t="s">
        <v>254</v>
      </c>
      <c r="B25" s="182"/>
      <c r="C25" s="41">
        <v>769764233</v>
      </c>
      <c r="D25" s="41">
        <v>0</v>
      </c>
      <c r="E25" s="41">
        <v>769764233</v>
      </c>
    </row>
    <row r="26" spans="1:5" ht="12.75" x14ac:dyDescent="0.25">
      <c r="A26" s="253" t="s">
        <v>253</v>
      </c>
      <c r="B26" s="254"/>
      <c r="C26" s="28">
        <v>769764233</v>
      </c>
      <c r="D26" s="81">
        <v>0</v>
      </c>
      <c r="E26" s="28">
        <v>769764233</v>
      </c>
    </row>
    <row r="27" spans="1:5" x14ac:dyDescent="0.25">
      <c r="A27" s="58" t="s">
        <v>252</v>
      </c>
      <c r="B27" s="57" t="s">
        <v>251</v>
      </c>
      <c r="C27" s="56">
        <v>769764233</v>
      </c>
      <c r="D27" s="82">
        <v>0</v>
      </c>
      <c r="E27" s="56">
        <v>769764233</v>
      </c>
    </row>
    <row r="28" spans="1:5" x14ac:dyDescent="0.25">
      <c r="A28" s="58" t="s">
        <v>250</v>
      </c>
      <c r="B28" s="57" t="s">
        <v>249</v>
      </c>
      <c r="C28" s="56">
        <v>0</v>
      </c>
      <c r="D28" s="82">
        <v>0</v>
      </c>
      <c r="E28" s="56">
        <v>0</v>
      </c>
    </row>
    <row r="29" spans="1:5" x14ac:dyDescent="0.25">
      <c r="A29" s="58" t="s">
        <v>248</v>
      </c>
      <c r="B29" s="57" t="s">
        <v>247</v>
      </c>
      <c r="C29" s="56">
        <v>0</v>
      </c>
      <c r="D29" s="82">
        <v>0</v>
      </c>
      <c r="E29" s="56">
        <v>0</v>
      </c>
    </row>
    <row r="30" spans="1:5" x14ac:dyDescent="0.25">
      <c r="A30" s="58" t="s">
        <v>246</v>
      </c>
      <c r="B30" s="57" t="s">
        <v>141</v>
      </c>
      <c r="C30" s="56">
        <v>0</v>
      </c>
      <c r="D30" s="82">
        <v>0</v>
      </c>
      <c r="E30" s="56">
        <v>0</v>
      </c>
    </row>
    <row r="31" spans="1:5" x14ac:dyDescent="0.25">
      <c r="A31" s="58" t="s">
        <v>245</v>
      </c>
      <c r="B31" s="57" t="s">
        <v>244</v>
      </c>
      <c r="C31" s="56">
        <v>0</v>
      </c>
      <c r="D31" s="82">
        <v>0</v>
      </c>
      <c r="E31" s="56">
        <v>0</v>
      </c>
    </row>
    <row r="32" spans="1:5" x14ac:dyDescent="0.25">
      <c r="A32" s="58" t="s">
        <v>243</v>
      </c>
      <c r="B32" s="57" t="s">
        <v>242</v>
      </c>
      <c r="C32" s="56">
        <v>0</v>
      </c>
      <c r="D32" s="82">
        <v>0</v>
      </c>
      <c r="E32" s="56">
        <v>0</v>
      </c>
    </row>
    <row r="33" spans="1:5" x14ac:dyDescent="0.25">
      <c r="A33" s="58" t="s">
        <v>241</v>
      </c>
      <c r="B33" s="57" t="s">
        <v>240</v>
      </c>
      <c r="C33" s="56">
        <v>0</v>
      </c>
      <c r="D33" s="82">
        <v>0</v>
      </c>
      <c r="E33" s="56">
        <v>0</v>
      </c>
    </row>
    <row r="34" spans="1:5" x14ac:dyDescent="0.25">
      <c r="A34" s="58" t="s">
        <v>239</v>
      </c>
      <c r="B34" s="57" t="s">
        <v>238</v>
      </c>
      <c r="C34" s="56">
        <v>0</v>
      </c>
      <c r="D34" s="82">
        <v>0</v>
      </c>
      <c r="E34" s="56">
        <v>0</v>
      </c>
    </row>
    <row r="35" spans="1:5" x14ac:dyDescent="0.25">
      <c r="A35" s="59" t="s">
        <v>237</v>
      </c>
      <c r="B35" s="32" t="s">
        <v>236</v>
      </c>
      <c r="C35" s="28">
        <v>0</v>
      </c>
      <c r="D35" s="81">
        <v>0</v>
      </c>
      <c r="E35" s="28">
        <v>0</v>
      </c>
    </row>
    <row r="36" spans="1:5" ht="12.75" x14ac:dyDescent="0.25">
      <c r="A36" s="243" t="s">
        <v>235</v>
      </c>
      <c r="B36" s="244"/>
      <c r="C36" s="50">
        <v>0</v>
      </c>
      <c r="D36" s="34">
        <v>0</v>
      </c>
      <c r="E36" s="34">
        <v>0</v>
      </c>
    </row>
    <row r="37" spans="1:5" x14ac:dyDescent="0.25">
      <c r="A37" s="55" t="s">
        <v>136</v>
      </c>
      <c r="B37" s="54" t="s">
        <v>135</v>
      </c>
      <c r="C37" s="53">
        <v>0</v>
      </c>
      <c r="D37" s="52">
        <v>0</v>
      </c>
      <c r="E37" s="52">
        <v>0</v>
      </c>
    </row>
    <row r="38" spans="1:5" x14ac:dyDescent="0.25">
      <c r="A38" s="51" t="s">
        <v>134</v>
      </c>
      <c r="B38" s="35" t="s">
        <v>133</v>
      </c>
      <c r="C38" s="50">
        <v>0</v>
      </c>
      <c r="D38" s="34">
        <v>0</v>
      </c>
      <c r="E38" s="34">
        <v>0</v>
      </c>
    </row>
    <row r="39" spans="1:5" ht="12.75" x14ac:dyDescent="0.25">
      <c r="A39" s="189" t="s">
        <v>234</v>
      </c>
      <c r="B39" s="190"/>
      <c r="C39" s="47">
        <v>0</v>
      </c>
      <c r="D39" s="47">
        <v>0</v>
      </c>
      <c r="E39" s="36">
        <v>424329520</v>
      </c>
    </row>
  </sheetData>
  <mergeCells count="13">
    <mergeCell ref="A19:B19"/>
    <mergeCell ref="A39:B39"/>
    <mergeCell ref="A36:B36"/>
    <mergeCell ref="A26:B26"/>
    <mergeCell ref="A25:B25"/>
    <mergeCell ref="A23:B23"/>
    <mergeCell ref="A22:B22"/>
    <mergeCell ref="A6:B6"/>
    <mergeCell ref="A5:B5"/>
    <mergeCell ref="A4:B4"/>
    <mergeCell ref="A1:D1"/>
    <mergeCell ref="A2:D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1" orientation="landscape" useFirstPageNumber="1" r:id="rId1"/>
  <headerFoot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K35"/>
  <sheetViews>
    <sheetView showGridLines="0" zoomScaleNormal="100" workbookViewId="0">
      <selection activeCell="K25" sqref="K25"/>
    </sheetView>
  </sheetViews>
  <sheetFormatPr baseColWidth="10" defaultRowHeight="12.75" x14ac:dyDescent="0.2"/>
  <cols>
    <col min="1" max="1" width="2.5703125" style="1" customWidth="1"/>
    <col min="2" max="3" width="11.42578125" style="1"/>
    <col min="4" max="4" width="14.28515625" style="1" customWidth="1"/>
    <col min="5" max="5" width="23" style="1" customWidth="1"/>
    <col min="6" max="6" width="22.140625" style="1" customWidth="1"/>
    <col min="7" max="7" width="18.42578125" style="1" customWidth="1"/>
    <col min="8" max="8" width="16.5703125" style="1" customWidth="1"/>
    <col min="9" max="16384" width="11.42578125" style="1"/>
  </cols>
  <sheetData>
    <row r="1" spans="1:9" x14ac:dyDescent="0.2">
      <c r="A1" s="277" t="s">
        <v>116</v>
      </c>
      <c r="B1" s="278"/>
      <c r="C1" s="278"/>
      <c r="D1" s="278"/>
      <c r="E1" s="278"/>
      <c r="F1" s="278"/>
      <c r="G1" s="278"/>
      <c r="H1" s="80" t="s">
        <v>111</v>
      </c>
    </row>
    <row r="2" spans="1:9" x14ac:dyDescent="0.2">
      <c r="A2" s="79"/>
      <c r="B2" s="78"/>
      <c r="C2" s="78"/>
      <c r="D2" s="78"/>
      <c r="E2" s="78"/>
      <c r="F2" s="78"/>
      <c r="G2" s="78"/>
      <c r="H2" s="77"/>
    </row>
    <row r="3" spans="1:9" s="75" customFormat="1" x14ac:dyDescent="0.2">
      <c r="A3" s="76"/>
      <c r="B3" s="76"/>
      <c r="C3" s="76"/>
      <c r="D3" s="76"/>
      <c r="E3" s="76"/>
      <c r="F3" s="76"/>
      <c r="G3" s="76"/>
      <c r="H3" s="76"/>
    </row>
    <row r="4" spans="1:9" s="75" customFormat="1" x14ac:dyDescent="0.2">
      <c r="A4" s="76"/>
      <c r="B4" s="76"/>
      <c r="C4" s="76"/>
      <c r="D4" s="76"/>
      <c r="E4" s="76"/>
      <c r="F4" s="76"/>
      <c r="G4" s="76"/>
      <c r="H4" s="76"/>
    </row>
    <row r="5" spans="1:9" s="75" customFormat="1" x14ac:dyDescent="0.2">
      <c r="A5" s="76"/>
      <c r="B5" s="76"/>
      <c r="C5" s="76"/>
      <c r="D5" s="76"/>
      <c r="E5" s="76"/>
      <c r="F5" s="76"/>
      <c r="G5" s="76"/>
      <c r="H5" s="76"/>
    </row>
    <row r="6" spans="1:9" ht="13.5" thickBot="1" x14ac:dyDescent="0.25"/>
    <row r="7" spans="1:9" ht="13.5" thickTop="1" x14ac:dyDescent="0.2">
      <c r="A7" s="281" t="s">
        <v>233</v>
      </c>
      <c r="B7" s="282"/>
      <c r="C7" s="282"/>
      <c r="D7" s="74"/>
      <c r="E7" s="74"/>
      <c r="F7" s="74"/>
      <c r="G7" s="74"/>
      <c r="H7" s="73"/>
      <c r="I7" s="66"/>
    </row>
    <row r="8" spans="1:9" x14ac:dyDescent="0.2">
      <c r="A8" s="279" t="s">
        <v>232</v>
      </c>
      <c r="B8" s="280"/>
      <c r="C8" s="280"/>
      <c r="D8" s="280"/>
      <c r="E8" s="280"/>
      <c r="F8" s="280"/>
      <c r="G8" s="280"/>
      <c r="H8" s="72"/>
      <c r="I8" s="66"/>
    </row>
    <row r="9" spans="1:9" x14ac:dyDescent="0.2">
      <c r="A9" s="70"/>
      <c r="B9" s="67"/>
      <c r="C9" s="67"/>
      <c r="D9" s="67"/>
      <c r="E9" s="67"/>
      <c r="F9" s="67"/>
      <c r="G9" s="67"/>
      <c r="H9" s="72"/>
      <c r="I9" s="66"/>
    </row>
    <row r="10" spans="1:9" x14ac:dyDescent="0.2">
      <c r="A10" s="70"/>
      <c r="B10" s="275" t="s">
        <v>512</v>
      </c>
      <c r="C10" s="275"/>
      <c r="D10" s="275"/>
      <c r="E10" s="275"/>
      <c r="F10" s="275"/>
      <c r="G10" s="275"/>
      <c r="H10" s="276"/>
      <c r="I10" s="66"/>
    </row>
    <row r="11" spans="1:9" x14ac:dyDescent="0.2">
      <c r="A11" s="70"/>
      <c r="B11" s="275" t="s">
        <v>513</v>
      </c>
      <c r="C11" s="275"/>
      <c r="D11" s="275"/>
      <c r="E11" s="275"/>
      <c r="F11" s="275"/>
      <c r="G11" s="275"/>
      <c r="H11" s="276"/>
      <c r="I11" s="66"/>
    </row>
    <row r="12" spans="1:9" x14ac:dyDescent="0.2">
      <c r="A12" s="70"/>
      <c r="B12" s="275" t="s">
        <v>231</v>
      </c>
      <c r="C12" s="275"/>
      <c r="D12" s="275"/>
      <c r="E12" s="275"/>
      <c r="F12" s="275"/>
      <c r="G12" s="275"/>
      <c r="H12" s="276"/>
      <c r="I12" s="66"/>
    </row>
    <row r="13" spans="1:9" x14ac:dyDescent="0.2">
      <c r="A13" s="70"/>
      <c r="B13" s="67"/>
      <c r="C13" s="67"/>
      <c r="D13" s="67"/>
      <c r="E13" s="67"/>
      <c r="F13" s="67"/>
      <c r="G13" s="67"/>
      <c r="H13" s="72"/>
      <c r="I13" s="66"/>
    </row>
    <row r="14" spans="1:9" x14ac:dyDescent="0.2">
      <c r="A14" s="70"/>
      <c r="B14" s="283"/>
      <c r="C14" s="283"/>
      <c r="D14" s="283"/>
      <c r="E14" s="283"/>
      <c r="F14" s="283"/>
      <c r="G14" s="283"/>
      <c r="H14" s="284"/>
      <c r="I14" s="66"/>
    </row>
    <row r="15" spans="1:9" x14ac:dyDescent="0.2">
      <c r="A15" s="70"/>
      <c r="B15" s="283" t="s">
        <v>514</v>
      </c>
      <c r="C15" s="283"/>
      <c r="D15" s="283"/>
      <c r="E15" s="283"/>
      <c r="F15" s="283"/>
      <c r="G15" s="283"/>
      <c r="H15" s="284"/>
      <c r="I15" s="66"/>
    </row>
    <row r="16" spans="1:9" x14ac:dyDescent="0.2">
      <c r="A16" s="70"/>
      <c r="B16" s="283"/>
      <c r="C16" s="283"/>
      <c r="D16" s="283"/>
      <c r="E16" s="283"/>
      <c r="F16" s="283"/>
      <c r="G16" s="283"/>
      <c r="H16" s="284"/>
      <c r="I16" s="66"/>
    </row>
    <row r="17" spans="1:9" x14ac:dyDescent="0.2">
      <c r="A17" s="70"/>
      <c r="B17" s="68"/>
      <c r="C17" s="68"/>
      <c r="D17" s="68"/>
      <c r="E17" s="68"/>
      <c r="F17" s="68"/>
      <c r="G17" s="68"/>
      <c r="H17" s="71"/>
      <c r="I17" s="66"/>
    </row>
    <row r="18" spans="1:9" ht="12.75" customHeight="1" x14ac:dyDescent="0.2">
      <c r="A18" s="70"/>
      <c r="B18" s="283" t="s">
        <v>515</v>
      </c>
      <c r="C18" s="283"/>
      <c r="D18" s="283"/>
      <c r="E18" s="283"/>
      <c r="F18" s="283"/>
      <c r="G18" s="283"/>
      <c r="H18" s="284"/>
      <c r="I18" s="66"/>
    </row>
    <row r="19" spans="1:9" x14ac:dyDescent="0.2">
      <c r="A19" s="70"/>
      <c r="B19" s="283" t="s">
        <v>230</v>
      </c>
      <c r="C19" s="283"/>
      <c r="D19" s="283"/>
      <c r="E19" s="283"/>
      <c r="F19" s="283"/>
      <c r="G19" s="283"/>
      <c r="H19" s="284"/>
      <c r="I19" s="66"/>
    </row>
    <row r="20" spans="1:9" x14ac:dyDescent="0.2">
      <c r="A20" s="70"/>
      <c r="B20" s="283"/>
      <c r="C20" s="283"/>
      <c r="D20" s="283"/>
      <c r="E20" s="283"/>
      <c r="F20" s="283"/>
      <c r="G20" s="283"/>
      <c r="H20" s="284"/>
      <c r="I20" s="66"/>
    </row>
    <row r="21" spans="1:9" x14ac:dyDescent="0.2">
      <c r="A21" s="70"/>
      <c r="B21" s="283" t="s">
        <v>229</v>
      </c>
      <c r="C21" s="283"/>
      <c r="D21" s="283"/>
      <c r="E21" s="283"/>
      <c r="F21" s="283"/>
      <c r="G21" s="283"/>
      <c r="H21" s="284"/>
      <c r="I21" s="66"/>
    </row>
    <row r="22" spans="1:9" x14ac:dyDescent="0.2">
      <c r="A22" s="70"/>
      <c r="B22" s="283" t="s">
        <v>228</v>
      </c>
      <c r="C22" s="283"/>
      <c r="D22" s="283"/>
      <c r="E22" s="283"/>
      <c r="F22" s="283"/>
      <c r="G22" s="283"/>
      <c r="H22" s="284"/>
      <c r="I22" s="66"/>
    </row>
    <row r="23" spans="1:9" ht="12" customHeight="1" thickBot="1" x14ac:dyDescent="0.25">
      <c r="A23" s="69"/>
      <c r="B23" s="287"/>
      <c r="C23" s="287"/>
      <c r="D23" s="287"/>
      <c r="E23" s="287"/>
      <c r="F23" s="287"/>
      <c r="G23" s="287"/>
      <c r="H23" s="288"/>
      <c r="I23" s="66"/>
    </row>
    <row r="24" spans="1:9" ht="12" customHeight="1" thickTop="1" x14ac:dyDescent="0.2">
      <c r="A24" s="67"/>
      <c r="B24" s="68"/>
      <c r="C24" s="68"/>
      <c r="D24" s="68"/>
      <c r="E24" s="68"/>
      <c r="F24" s="68"/>
      <c r="G24" s="68"/>
      <c r="H24" s="68"/>
      <c r="I24" s="66"/>
    </row>
    <row r="25" spans="1:9" x14ac:dyDescent="0.2">
      <c r="A25" s="67"/>
      <c r="B25" s="285"/>
      <c r="C25" s="285"/>
      <c r="D25" s="285"/>
      <c r="E25" s="285"/>
      <c r="F25" s="285"/>
      <c r="G25" s="285"/>
      <c r="H25" s="285"/>
      <c r="I25" s="66"/>
    </row>
    <row r="26" spans="1:9" x14ac:dyDescent="0.2">
      <c r="A26" s="67"/>
      <c r="B26" s="283"/>
      <c r="C26" s="283"/>
      <c r="D26" s="283"/>
      <c r="E26" s="283"/>
      <c r="F26" s="283"/>
      <c r="G26" s="283"/>
      <c r="H26" s="283"/>
      <c r="I26" s="66"/>
    </row>
    <row r="27" spans="1:9" x14ac:dyDescent="0.2">
      <c r="A27" s="67"/>
      <c r="I27" s="66"/>
    </row>
    <row r="28" spans="1:9" x14ac:dyDescent="0.2">
      <c r="A28" s="66"/>
      <c r="B28" s="286"/>
      <c r="C28" s="286"/>
      <c r="D28" s="286"/>
      <c r="E28" s="286"/>
      <c r="F28" s="286"/>
      <c r="G28" s="286"/>
      <c r="H28" s="286"/>
      <c r="I28" s="66"/>
    </row>
    <row r="29" spans="1:9" x14ac:dyDescent="0.2">
      <c r="A29" s="66"/>
      <c r="B29" s="66"/>
      <c r="C29" s="66"/>
      <c r="D29" s="66"/>
      <c r="E29" s="66"/>
      <c r="F29" s="66"/>
      <c r="G29" s="66"/>
      <c r="H29" s="66"/>
      <c r="I29" s="66"/>
    </row>
    <row r="35" spans="11:11" x14ac:dyDescent="0.2">
      <c r="K35" s="2"/>
    </row>
  </sheetData>
  <mergeCells count="18">
    <mergeCell ref="B26:H26"/>
    <mergeCell ref="B21:H21"/>
    <mergeCell ref="B28:H28"/>
    <mergeCell ref="B22:H22"/>
    <mergeCell ref="B23:H23"/>
    <mergeCell ref="B15:H15"/>
    <mergeCell ref="B20:H20"/>
    <mergeCell ref="B25:H25"/>
    <mergeCell ref="B14:H14"/>
    <mergeCell ref="B16:H16"/>
    <mergeCell ref="B18:H18"/>
    <mergeCell ref="B19:H19"/>
    <mergeCell ref="B12:H12"/>
    <mergeCell ref="A1:G1"/>
    <mergeCell ref="B11:H11"/>
    <mergeCell ref="B10:H10"/>
    <mergeCell ref="A8:G8"/>
    <mergeCell ref="A7:C7"/>
  </mergeCells>
  <printOptions horizontalCentered="1"/>
  <pageMargins left="0.78740157480314965" right="0.78740157480314965" top="0.98425196850393704" bottom="0.98425196850393704" header="0.51181102362204722" footer="0.51181102362204722"/>
  <pageSetup paperSize="9" firstPageNumber="12" orientation="landscape" useFirstPageNumber="1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workbookViewId="0">
      <selection sqref="A1:I1"/>
    </sheetView>
  </sheetViews>
  <sheetFormatPr baseColWidth="10" defaultRowHeight="11.25" x14ac:dyDescent="0.25"/>
  <cols>
    <col min="1" max="1" width="9.7109375" style="4" customWidth="1"/>
    <col min="2" max="2" width="30.7109375" style="6" customWidth="1"/>
    <col min="3" max="12" width="12.7109375" style="4" customWidth="1"/>
    <col min="13" max="16384" width="11.42578125" style="4"/>
  </cols>
  <sheetData>
    <row r="1" spans="1:10" ht="12.75" x14ac:dyDescent="0.25">
      <c r="A1" s="179" t="s">
        <v>112</v>
      </c>
      <c r="B1" s="180"/>
      <c r="C1" s="180"/>
      <c r="D1" s="180"/>
      <c r="E1" s="180"/>
      <c r="F1" s="180"/>
      <c r="G1" s="180"/>
      <c r="H1" s="180"/>
      <c r="I1" s="180"/>
      <c r="J1" s="8" t="s">
        <v>111</v>
      </c>
    </row>
    <row r="2" spans="1:10" ht="12.75" x14ac:dyDescent="0.25">
      <c r="A2" s="179" t="s">
        <v>227</v>
      </c>
      <c r="B2" s="180"/>
      <c r="C2" s="180"/>
      <c r="D2" s="180"/>
      <c r="E2" s="180"/>
      <c r="F2" s="180"/>
      <c r="G2" s="180"/>
      <c r="H2" s="180"/>
      <c r="I2" s="180"/>
      <c r="J2" s="8" t="s">
        <v>226</v>
      </c>
    </row>
    <row r="4" spans="1:10" ht="12.75" x14ac:dyDescent="0.25">
      <c r="A4" s="13" t="s">
        <v>9</v>
      </c>
      <c r="B4" s="12" t="s">
        <v>0</v>
      </c>
      <c r="C4" s="289" t="s">
        <v>176</v>
      </c>
      <c r="D4" s="290"/>
      <c r="E4" s="289" t="s">
        <v>16</v>
      </c>
      <c r="F4" s="290"/>
      <c r="G4" s="289" t="s">
        <v>15</v>
      </c>
      <c r="H4" s="290"/>
      <c r="I4" s="289" t="s">
        <v>174</v>
      </c>
      <c r="J4" s="290"/>
    </row>
    <row r="5" spans="1:10" ht="12.75" x14ac:dyDescent="0.25">
      <c r="A5" s="30"/>
      <c r="B5" s="60"/>
      <c r="C5" s="291" t="s">
        <v>173</v>
      </c>
      <c r="D5" s="292"/>
      <c r="E5" s="291"/>
      <c r="F5" s="292"/>
      <c r="G5" s="291" t="s">
        <v>172</v>
      </c>
      <c r="H5" s="292"/>
      <c r="I5" s="291" t="s">
        <v>225</v>
      </c>
      <c r="J5" s="292"/>
    </row>
    <row r="6" spans="1:10" x14ac:dyDescent="0.25">
      <c r="A6" s="29"/>
      <c r="B6" s="3"/>
      <c r="C6" s="10" t="s">
        <v>2</v>
      </c>
      <c r="D6" s="10" t="s">
        <v>1</v>
      </c>
      <c r="E6" s="10" t="s">
        <v>2</v>
      </c>
      <c r="F6" s="10" t="s">
        <v>1</v>
      </c>
      <c r="G6" s="10" t="s">
        <v>2</v>
      </c>
      <c r="H6" s="10" t="s">
        <v>1</v>
      </c>
      <c r="I6" s="10" t="s">
        <v>2</v>
      </c>
      <c r="J6" s="10" t="s">
        <v>1</v>
      </c>
    </row>
    <row r="7" spans="1:10" x14ac:dyDescent="0.25">
      <c r="A7" s="49" t="s">
        <v>224</v>
      </c>
      <c r="B7" s="48" t="s">
        <v>169</v>
      </c>
      <c r="C7" s="36">
        <v>229293888</v>
      </c>
      <c r="D7" s="36">
        <v>0</v>
      </c>
      <c r="E7" s="36">
        <v>50155346</v>
      </c>
      <c r="F7" s="36">
        <v>0</v>
      </c>
      <c r="G7" s="36">
        <v>179138542</v>
      </c>
      <c r="H7" s="36">
        <v>0</v>
      </c>
      <c r="I7" s="36">
        <v>0</v>
      </c>
      <c r="J7" s="36">
        <v>0</v>
      </c>
    </row>
    <row r="8" spans="1:10" x14ac:dyDescent="0.25">
      <c r="A8" s="58" t="s">
        <v>223</v>
      </c>
      <c r="B8" s="57" t="s">
        <v>167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</row>
    <row r="9" spans="1:10" x14ac:dyDescent="0.25">
      <c r="A9" s="58" t="s">
        <v>222</v>
      </c>
      <c r="B9" s="57" t="s">
        <v>165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</row>
    <row r="10" spans="1:10" x14ac:dyDescent="0.25">
      <c r="A10" s="58" t="s">
        <v>221</v>
      </c>
      <c r="B10" s="57" t="s">
        <v>163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1" spans="1:10" ht="22.5" x14ac:dyDescent="0.25">
      <c r="A11" s="58" t="s">
        <v>220</v>
      </c>
      <c r="B11" s="57" t="s">
        <v>161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x14ac:dyDescent="0.25">
      <c r="A12" s="58" t="s">
        <v>219</v>
      </c>
      <c r="B12" s="57" t="s">
        <v>159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</row>
    <row r="13" spans="1:10" x14ac:dyDescent="0.25">
      <c r="A13" s="58" t="s">
        <v>218</v>
      </c>
      <c r="B13" s="57" t="s">
        <v>157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ht="22.5" x14ac:dyDescent="0.25">
      <c r="A14" s="58" t="s">
        <v>217</v>
      </c>
      <c r="B14" s="57" t="s">
        <v>155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</row>
    <row r="15" spans="1:10" x14ac:dyDescent="0.25">
      <c r="A15" s="58" t="s">
        <v>216</v>
      </c>
      <c r="B15" s="57" t="s">
        <v>153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</row>
    <row r="16" spans="1:10" x14ac:dyDescent="0.25">
      <c r="A16" s="58" t="s">
        <v>215</v>
      </c>
      <c r="B16" s="57" t="s">
        <v>151</v>
      </c>
      <c r="C16" s="56">
        <v>229293888</v>
      </c>
      <c r="D16" s="56">
        <v>0</v>
      </c>
      <c r="E16" s="56">
        <v>50155346</v>
      </c>
      <c r="F16" s="56">
        <v>0</v>
      </c>
      <c r="G16" s="56">
        <v>179138542</v>
      </c>
      <c r="H16" s="56">
        <v>0</v>
      </c>
      <c r="I16" s="56">
        <v>0</v>
      </c>
      <c r="J16" s="56">
        <v>0</v>
      </c>
    </row>
    <row r="17" spans="1:10" x14ac:dyDescent="0.25">
      <c r="A17" s="59" t="s">
        <v>214</v>
      </c>
      <c r="B17" s="32" t="s">
        <v>149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1:10" x14ac:dyDescent="0.25">
      <c r="A18" s="49" t="s">
        <v>213</v>
      </c>
      <c r="B18" s="48" t="s">
        <v>147</v>
      </c>
      <c r="C18" s="36">
        <v>79300000</v>
      </c>
      <c r="D18" s="36">
        <v>77827760</v>
      </c>
      <c r="E18" s="36">
        <v>79081634</v>
      </c>
      <c r="F18" s="36">
        <v>77827760</v>
      </c>
      <c r="G18" s="36">
        <v>0</v>
      </c>
      <c r="H18" s="36">
        <v>0</v>
      </c>
      <c r="I18" s="36">
        <v>218366</v>
      </c>
      <c r="J18" s="36">
        <v>0</v>
      </c>
    </row>
    <row r="19" spans="1:10" x14ac:dyDescent="0.25">
      <c r="A19" s="58" t="s">
        <v>212</v>
      </c>
      <c r="B19" s="57" t="s">
        <v>211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</row>
    <row r="20" spans="1:10" x14ac:dyDescent="0.25">
      <c r="A20" s="58" t="s">
        <v>210</v>
      </c>
      <c r="B20" s="57" t="s">
        <v>141</v>
      </c>
      <c r="C20" s="56">
        <v>0</v>
      </c>
      <c r="D20" s="56">
        <v>77827760</v>
      </c>
      <c r="E20" s="56">
        <v>0</v>
      </c>
      <c r="F20" s="56">
        <v>77827760</v>
      </c>
      <c r="G20" s="56">
        <v>0</v>
      </c>
      <c r="H20" s="56">
        <v>0</v>
      </c>
      <c r="I20" s="56">
        <v>0</v>
      </c>
      <c r="J20" s="56">
        <v>0</v>
      </c>
    </row>
    <row r="21" spans="1:10" ht="22.5" x14ac:dyDescent="0.25">
      <c r="A21" s="58" t="s">
        <v>209</v>
      </c>
      <c r="B21" s="57" t="s">
        <v>208</v>
      </c>
      <c r="C21" s="56">
        <v>79300000</v>
      </c>
      <c r="D21" s="56">
        <v>0</v>
      </c>
      <c r="E21" s="56">
        <v>79081634</v>
      </c>
      <c r="F21" s="56">
        <v>0</v>
      </c>
      <c r="G21" s="56">
        <v>0</v>
      </c>
      <c r="H21" s="56">
        <v>0</v>
      </c>
      <c r="I21" s="56">
        <v>218366</v>
      </c>
      <c r="J21" s="56">
        <v>0</v>
      </c>
    </row>
    <row r="22" spans="1:10" x14ac:dyDescent="0.25">
      <c r="A22" s="58" t="s">
        <v>207</v>
      </c>
      <c r="B22" s="57" t="s">
        <v>206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</row>
    <row r="23" spans="1:10" x14ac:dyDescent="0.25">
      <c r="A23" s="55" t="s">
        <v>205</v>
      </c>
      <c r="B23" s="54" t="s">
        <v>204</v>
      </c>
      <c r="C23" s="52">
        <v>0</v>
      </c>
      <c r="D23" s="52">
        <v>0</v>
      </c>
      <c r="E23" s="52">
        <v>0</v>
      </c>
      <c r="F23" s="52">
        <v>0</v>
      </c>
      <c r="G23" s="53">
        <v>0</v>
      </c>
      <c r="H23" s="53">
        <v>0</v>
      </c>
      <c r="I23" s="52">
        <v>0</v>
      </c>
      <c r="J23" s="52">
        <v>0</v>
      </c>
    </row>
    <row r="24" spans="1:10" x14ac:dyDescent="0.25">
      <c r="A24" s="51" t="s">
        <v>203</v>
      </c>
      <c r="B24" s="35" t="s">
        <v>133</v>
      </c>
      <c r="C24" s="34">
        <v>0</v>
      </c>
      <c r="D24" s="34">
        <v>0</v>
      </c>
      <c r="E24" s="34">
        <v>0</v>
      </c>
      <c r="F24" s="34">
        <v>0</v>
      </c>
      <c r="G24" s="50">
        <v>0</v>
      </c>
      <c r="H24" s="50">
        <v>0</v>
      </c>
      <c r="I24" s="34">
        <v>0</v>
      </c>
      <c r="J24" s="34">
        <v>0</v>
      </c>
    </row>
    <row r="25" spans="1:10" x14ac:dyDescent="0.25">
      <c r="A25" s="49" t="s">
        <v>132</v>
      </c>
      <c r="B25" s="48" t="s">
        <v>131</v>
      </c>
      <c r="C25" s="47">
        <v>0</v>
      </c>
      <c r="D25" s="36">
        <v>98800000</v>
      </c>
      <c r="E25" s="47">
        <v>0</v>
      </c>
      <c r="F25" s="36">
        <v>0</v>
      </c>
      <c r="G25" s="47">
        <v>0</v>
      </c>
      <c r="H25" s="36">
        <v>0</v>
      </c>
      <c r="I25" s="47">
        <v>0</v>
      </c>
      <c r="J25" s="36">
        <v>0</v>
      </c>
    </row>
    <row r="26" spans="1:10" ht="21" x14ac:dyDescent="0.25">
      <c r="A26" s="65" t="s">
        <v>202</v>
      </c>
      <c r="B26" s="64" t="s">
        <v>201</v>
      </c>
      <c r="C26" s="62">
        <v>0</v>
      </c>
      <c r="D26" s="63">
        <v>98800000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</row>
    <row r="27" spans="1:10" ht="21" x14ac:dyDescent="0.25">
      <c r="A27" s="46" t="s">
        <v>200</v>
      </c>
      <c r="B27" s="45" t="s">
        <v>199</v>
      </c>
      <c r="C27" s="43">
        <v>0</v>
      </c>
      <c r="D27" s="44">
        <v>0</v>
      </c>
      <c r="E27" s="43">
        <v>0</v>
      </c>
      <c r="F27" s="44">
        <v>0</v>
      </c>
      <c r="G27" s="43">
        <v>0</v>
      </c>
      <c r="H27" s="44">
        <v>0</v>
      </c>
      <c r="I27" s="43">
        <v>0</v>
      </c>
      <c r="J27" s="44">
        <v>0</v>
      </c>
    </row>
    <row r="28" spans="1:10" ht="22.5" x14ac:dyDescent="0.25">
      <c r="A28" s="49" t="s">
        <v>198</v>
      </c>
      <c r="B28" s="48" t="s">
        <v>197</v>
      </c>
      <c r="C28" s="47"/>
      <c r="D28" s="36">
        <v>77827760</v>
      </c>
      <c r="E28" s="47">
        <v>0</v>
      </c>
      <c r="F28" s="36">
        <v>0</v>
      </c>
      <c r="G28" s="47">
        <v>0</v>
      </c>
      <c r="H28" s="47">
        <v>0</v>
      </c>
      <c r="I28" s="47">
        <v>0</v>
      </c>
      <c r="J28" s="36">
        <v>0</v>
      </c>
    </row>
    <row r="29" spans="1:10" ht="12.75" x14ac:dyDescent="0.25">
      <c r="A29" s="189" t="s">
        <v>128</v>
      </c>
      <c r="B29" s="190"/>
      <c r="C29" s="36">
        <v>308593888</v>
      </c>
      <c r="D29" s="36">
        <v>176627760</v>
      </c>
      <c r="E29" s="36">
        <v>129236980</v>
      </c>
      <c r="F29" s="36">
        <v>77827760</v>
      </c>
      <c r="G29" s="36">
        <v>179138542</v>
      </c>
      <c r="H29" s="36">
        <v>0</v>
      </c>
      <c r="I29" s="36">
        <v>218366</v>
      </c>
      <c r="J29" s="36">
        <v>0</v>
      </c>
    </row>
    <row r="30" spans="1:10" x14ac:dyDescent="0.25">
      <c r="C30" s="42"/>
      <c r="D30" s="42"/>
      <c r="E30" s="42"/>
      <c r="F30" s="42"/>
      <c r="G30" s="42"/>
      <c r="H30" s="42"/>
      <c r="I30" s="42"/>
      <c r="J30" s="42"/>
    </row>
    <row r="31" spans="1:10" ht="12.75" x14ac:dyDescent="0.25">
      <c r="A31" s="181" t="s">
        <v>196</v>
      </c>
      <c r="B31" s="182"/>
      <c r="C31" s="41">
        <v>0</v>
      </c>
      <c r="D31" s="41">
        <v>131966128</v>
      </c>
      <c r="E31" s="10"/>
      <c r="F31" s="10"/>
      <c r="G31" s="10"/>
      <c r="H31" s="10"/>
      <c r="I31" s="10"/>
      <c r="J31" s="10"/>
    </row>
    <row r="32" spans="1:10" x14ac:dyDescent="0.25">
      <c r="A32" s="40" t="s">
        <v>126</v>
      </c>
    </row>
    <row r="33" spans="1:1" x14ac:dyDescent="0.25">
      <c r="A33" s="40" t="s">
        <v>195</v>
      </c>
    </row>
  </sheetData>
  <mergeCells count="12">
    <mergeCell ref="I4:J4"/>
    <mergeCell ref="I5:J5"/>
    <mergeCell ref="A31:B31"/>
    <mergeCell ref="A29:B29"/>
    <mergeCell ref="A1:I1"/>
    <mergeCell ref="A2:I2"/>
    <mergeCell ref="C4:D4"/>
    <mergeCell ref="C5:D5"/>
    <mergeCell ref="E4:F4"/>
    <mergeCell ref="E5:F5"/>
    <mergeCell ref="G4:H4"/>
    <mergeCell ref="G5:H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7" firstPageNumber="13" orientation="landscape" useFirstPageNumber="1" r:id="rId1"/>
  <headerFoot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04" t="s">
        <v>116</v>
      </c>
      <c r="B1" s="180"/>
      <c r="C1" s="180"/>
      <c r="D1" s="180"/>
      <c r="E1" s="180"/>
      <c r="F1" s="180"/>
      <c r="G1" s="180"/>
      <c r="H1" s="180"/>
      <c r="I1" s="8" t="s">
        <v>111</v>
      </c>
      <c r="J1" s="302" t="s">
        <v>116</v>
      </c>
      <c r="K1" s="180"/>
      <c r="L1" s="180"/>
      <c r="M1" s="180"/>
      <c r="N1" s="180"/>
      <c r="O1" s="180"/>
      <c r="P1" s="8" t="s">
        <v>111</v>
      </c>
    </row>
    <row r="2" spans="1:16" ht="12.75" x14ac:dyDescent="0.25">
      <c r="A2" s="204" t="s">
        <v>194</v>
      </c>
      <c r="B2" s="180"/>
      <c r="C2" s="180"/>
      <c r="D2" s="180"/>
      <c r="E2" s="180"/>
      <c r="F2" s="180"/>
      <c r="G2" s="180"/>
      <c r="H2" s="180"/>
      <c r="I2" s="8" t="s">
        <v>107</v>
      </c>
      <c r="J2" s="302" t="s">
        <v>194</v>
      </c>
      <c r="K2" s="180"/>
      <c r="L2" s="180"/>
      <c r="M2" s="180"/>
      <c r="N2" s="180"/>
      <c r="O2" s="180"/>
      <c r="P2" s="8" t="s">
        <v>107</v>
      </c>
    </row>
    <row r="4" spans="1:16" ht="12.75" x14ac:dyDescent="0.25">
      <c r="A4" s="232" t="s">
        <v>106</v>
      </c>
      <c r="B4" s="233"/>
      <c r="C4" s="233"/>
      <c r="D4" s="233"/>
      <c r="E4" s="233"/>
      <c r="F4" s="233"/>
      <c r="G4" s="233"/>
      <c r="H4" s="233"/>
      <c r="I4" s="233"/>
      <c r="J4" s="232" t="s">
        <v>106</v>
      </c>
      <c r="K4" s="233"/>
      <c r="L4" s="233"/>
      <c r="M4" s="233"/>
      <c r="N4" s="233"/>
      <c r="O4" s="233"/>
      <c r="P4" s="233"/>
    </row>
    <row r="6" spans="1:16" x14ac:dyDescent="0.25">
      <c r="A6" s="299" t="s">
        <v>0</v>
      </c>
      <c r="B6" s="300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31</v>
      </c>
    </row>
    <row r="7" spans="1:16" ht="56.25" x14ac:dyDescent="0.25">
      <c r="A7" s="301"/>
      <c r="B7" s="301"/>
      <c r="C7" s="3" t="s">
        <v>86</v>
      </c>
      <c r="D7" s="3" t="s">
        <v>85</v>
      </c>
      <c r="E7" s="3" t="s">
        <v>84</v>
      </c>
      <c r="F7" s="3" t="s">
        <v>83</v>
      </c>
      <c r="G7" s="3" t="s">
        <v>82</v>
      </c>
      <c r="H7" s="3" t="s">
        <v>81</v>
      </c>
      <c r="I7" s="3" t="s">
        <v>28</v>
      </c>
      <c r="J7" s="3" t="s">
        <v>29</v>
      </c>
      <c r="K7" s="3" t="s">
        <v>27</v>
      </c>
    </row>
    <row r="8" spans="1:16" ht="33" customHeight="1" x14ac:dyDescent="0.25">
      <c r="A8" s="297" t="s">
        <v>193</v>
      </c>
      <c r="B8" s="298"/>
    </row>
    <row r="9" spans="1:16" ht="12.75" x14ac:dyDescent="0.25">
      <c r="A9" s="295" t="s">
        <v>108</v>
      </c>
      <c r="B9" s="296"/>
      <c r="C9" s="9"/>
      <c r="D9" s="9"/>
      <c r="E9" s="9"/>
      <c r="F9" s="9"/>
      <c r="G9" s="9"/>
      <c r="H9" s="9"/>
      <c r="I9" s="9"/>
      <c r="J9" s="9"/>
      <c r="K9" s="9">
        <f>SUM($C9:J9)</f>
        <v>0</v>
      </c>
    </row>
    <row r="10" spans="1:16" ht="12.75" x14ac:dyDescent="0.25">
      <c r="A10" s="293" t="s">
        <v>16</v>
      </c>
      <c r="B10" s="294"/>
      <c r="C10" s="28"/>
      <c r="D10" s="28"/>
      <c r="E10" s="28"/>
      <c r="F10" s="28"/>
      <c r="G10" s="28"/>
      <c r="H10" s="28"/>
      <c r="I10" s="28"/>
      <c r="J10" s="28"/>
      <c r="K10" s="28">
        <f>SUM($C10:J10)</f>
        <v>0</v>
      </c>
    </row>
    <row r="11" spans="1:16" ht="12.75" x14ac:dyDescent="0.25">
      <c r="A11" s="293" t="s">
        <v>125</v>
      </c>
      <c r="B11" s="294"/>
      <c r="C11" s="28"/>
      <c r="D11" s="28"/>
      <c r="E11" s="28"/>
      <c r="F11" s="28"/>
      <c r="G11" s="28"/>
      <c r="H11" s="28"/>
      <c r="I11" s="28"/>
      <c r="J11" s="28"/>
      <c r="K11" s="28">
        <f>SUM($C11:J11)</f>
        <v>0</v>
      </c>
    </row>
    <row r="12" spans="1:16" ht="12.75" x14ac:dyDescent="0.25">
      <c r="A12" s="293" t="s">
        <v>121</v>
      </c>
      <c r="B12" s="294"/>
      <c r="C12" s="28"/>
      <c r="D12" s="28"/>
      <c r="E12" s="28"/>
      <c r="F12" s="28"/>
      <c r="G12" s="28"/>
      <c r="H12" s="28"/>
      <c r="I12" s="28"/>
      <c r="J12" s="28"/>
      <c r="K12" s="28">
        <f>SUM($C12:J12)</f>
        <v>0</v>
      </c>
    </row>
    <row r="13" spans="1:16" ht="33" customHeight="1" x14ac:dyDescent="0.25">
      <c r="A13" s="297" t="s">
        <v>192</v>
      </c>
      <c r="B13" s="298"/>
    </row>
    <row r="14" spans="1:16" ht="12.75" x14ac:dyDescent="0.25">
      <c r="A14" s="295" t="s">
        <v>108</v>
      </c>
      <c r="B14" s="296"/>
      <c r="C14" s="9">
        <v>205000</v>
      </c>
      <c r="D14" s="9">
        <v>0</v>
      </c>
      <c r="E14" s="9">
        <v>0</v>
      </c>
      <c r="F14" s="9">
        <v>0</v>
      </c>
      <c r="G14" s="9">
        <v>0</v>
      </c>
      <c r="H14" s="9">
        <v>229088888</v>
      </c>
      <c r="I14" s="9">
        <v>0</v>
      </c>
      <c r="J14" s="9">
        <v>0</v>
      </c>
      <c r="K14" s="9">
        <f>SUM($C14:J14)</f>
        <v>229293888</v>
      </c>
    </row>
    <row r="15" spans="1:16" ht="12.75" x14ac:dyDescent="0.25">
      <c r="A15" s="293" t="s">
        <v>16</v>
      </c>
      <c r="B15" s="294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50155346</v>
      </c>
      <c r="I15" s="28">
        <v>0</v>
      </c>
      <c r="J15" s="28">
        <v>0</v>
      </c>
      <c r="K15" s="28">
        <f>SUM($C15:J15)</f>
        <v>50155346</v>
      </c>
    </row>
    <row r="16" spans="1:16" ht="12.75" x14ac:dyDescent="0.25">
      <c r="A16" s="293" t="s">
        <v>114</v>
      </c>
      <c r="B16" s="294"/>
      <c r="C16" s="28">
        <v>205000</v>
      </c>
      <c r="D16" s="28">
        <v>0</v>
      </c>
      <c r="E16" s="28">
        <v>0</v>
      </c>
      <c r="F16" s="28">
        <v>0</v>
      </c>
      <c r="G16" s="28">
        <v>0</v>
      </c>
      <c r="H16" s="28">
        <v>178933542</v>
      </c>
      <c r="I16" s="28">
        <v>0</v>
      </c>
      <c r="J16" s="28">
        <v>0</v>
      </c>
      <c r="K16" s="28">
        <f>SUM($C16:J16)</f>
        <v>179138542</v>
      </c>
    </row>
    <row r="17" spans="1:11" ht="12.75" x14ac:dyDescent="0.25">
      <c r="A17" s="293" t="s">
        <v>121</v>
      </c>
      <c r="B17" s="294"/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>SUM($C17:J17)</f>
        <v>0</v>
      </c>
    </row>
    <row r="18" spans="1:11" ht="33" customHeight="1" x14ac:dyDescent="0.25">
      <c r="A18" s="297" t="s">
        <v>191</v>
      </c>
      <c r="B18" s="298"/>
    </row>
    <row r="19" spans="1:11" ht="12.75" x14ac:dyDescent="0.25">
      <c r="A19" s="295" t="s">
        <v>108</v>
      </c>
      <c r="B19" s="296"/>
      <c r="C19" s="9"/>
      <c r="D19" s="9"/>
      <c r="E19" s="9"/>
      <c r="F19" s="9"/>
      <c r="G19" s="9"/>
      <c r="H19" s="9"/>
      <c r="I19" s="9"/>
      <c r="J19" s="9"/>
      <c r="K19" s="9">
        <f>SUM($C19:J19)</f>
        <v>0</v>
      </c>
    </row>
    <row r="20" spans="1:11" ht="12.75" x14ac:dyDescent="0.25">
      <c r="A20" s="293" t="s">
        <v>16</v>
      </c>
      <c r="B20" s="294"/>
      <c r="C20" s="28"/>
      <c r="D20" s="28"/>
      <c r="E20" s="28"/>
      <c r="F20" s="28"/>
      <c r="G20" s="28"/>
      <c r="H20" s="28"/>
      <c r="I20" s="28"/>
      <c r="J20" s="28"/>
      <c r="K20" s="28">
        <f>SUM($C20:J20)</f>
        <v>0</v>
      </c>
    </row>
    <row r="21" spans="1:11" ht="12.75" x14ac:dyDescent="0.25">
      <c r="A21" s="293" t="s">
        <v>114</v>
      </c>
      <c r="B21" s="294"/>
      <c r="C21" s="28"/>
      <c r="D21" s="28"/>
      <c r="E21" s="28"/>
      <c r="F21" s="28"/>
      <c r="G21" s="28"/>
      <c r="H21" s="28"/>
      <c r="I21" s="28"/>
      <c r="J21" s="28"/>
      <c r="K21" s="28">
        <f>SUM($C21:J21)</f>
        <v>0</v>
      </c>
    </row>
    <row r="22" spans="1:11" ht="12.75" x14ac:dyDescent="0.25">
      <c r="A22" s="293" t="s">
        <v>121</v>
      </c>
      <c r="B22" s="294"/>
      <c r="C22" s="28"/>
      <c r="D22" s="28"/>
      <c r="E22" s="28"/>
      <c r="F22" s="28"/>
      <c r="G22" s="28"/>
      <c r="H22" s="28"/>
      <c r="I22" s="28"/>
      <c r="J22" s="28"/>
      <c r="K22" s="28">
        <f>SUM($C22:J22)</f>
        <v>0</v>
      </c>
    </row>
    <row r="23" spans="1:11" ht="33" customHeight="1" x14ac:dyDescent="0.25">
      <c r="A23" s="297" t="s">
        <v>190</v>
      </c>
      <c r="B23" s="298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23"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J1:O1"/>
    <mergeCell ref="J2:O2"/>
    <mergeCell ref="J4:P4"/>
    <mergeCell ref="A1:H1"/>
    <mergeCell ref="A2:H2"/>
    <mergeCell ref="A4:I4"/>
    <mergeCell ref="A11:B11"/>
    <mergeCell ref="A10:B10"/>
    <mergeCell ref="A9:B9"/>
    <mergeCell ref="A8:B8"/>
    <mergeCell ref="A6:B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4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sqref="A1:E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6" width="17.7109375" style="4" customWidth="1"/>
    <col min="7" max="16384" width="11.42578125" style="4"/>
  </cols>
  <sheetData>
    <row r="1" spans="1:6" ht="12.75" x14ac:dyDescent="0.25">
      <c r="A1" s="204" t="s">
        <v>116</v>
      </c>
      <c r="B1" s="180"/>
      <c r="C1" s="180"/>
      <c r="D1" s="180"/>
      <c r="E1" s="180"/>
      <c r="F1" s="8" t="s">
        <v>111</v>
      </c>
    </row>
    <row r="2" spans="1:6" ht="12.75" x14ac:dyDescent="0.25">
      <c r="A2" s="175" t="s">
        <v>179</v>
      </c>
      <c r="B2" s="176"/>
      <c r="C2" s="176"/>
      <c r="D2" s="176"/>
      <c r="E2" s="176"/>
      <c r="F2" s="31" t="s">
        <v>189</v>
      </c>
    </row>
    <row r="3" spans="1:6" ht="12.75" x14ac:dyDescent="0.25">
      <c r="A3" s="193" t="s">
        <v>109</v>
      </c>
      <c r="B3" s="194"/>
      <c r="C3" s="194"/>
      <c r="D3" s="194"/>
      <c r="E3" s="194"/>
      <c r="F3" s="29" t="s">
        <v>188</v>
      </c>
    </row>
    <row r="5" spans="1:6" ht="12.75" x14ac:dyDescent="0.25">
      <c r="A5" s="304" t="s">
        <v>187</v>
      </c>
      <c r="B5" s="305"/>
      <c r="C5" s="305"/>
      <c r="D5" s="305"/>
      <c r="E5" s="305"/>
      <c r="F5" s="305"/>
    </row>
    <row r="6" spans="1:6" ht="22.5" x14ac:dyDescent="0.25">
      <c r="A6" s="39" t="s">
        <v>8</v>
      </c>
      <c r="B6" s="39" t="s">
        <v>0</v>
      </c>
      <c r="C6" s="39" t="s">
        <v>108</v>
      </c>
      <c r="D6" s="39" t="s">
        <v>16</v>
      </c>
      <c r="E6" s="39" t="s">
        <v>114</v>
      </c>
      <c r="F6" s="39" t="s">
        <v>113</v>
      </c>
    </row>
    <row r="7" spans="1:6" x14ac:dyDescent="0.25">
      <c r="A7" s="38"/>
      <c r="B7" s="37" t="s">
        <v>2</v>
      </c>
      <c r="C7" s="36"/>
      <c r="D7" s="36"/>
      <c r="E7" s="36"/>
      <c r="F7" s="36"/>
    </row>
    <row r="8" spans="1:6" x14ac:dyDescent="0.25">
      <c r="A8" s="38"/>
      <c r="B8" s="37" t="s">
        <v>1</v>
      </c>
      <c r="C8" s="36"/>
      <c r="D8" s="36"/>
      <c r="E8" s="36"/>
      <c r="F8" s="36"/>
    </row>
    <row r="10" spans="1:6" ht="12.75" x14ac:dyDescent="0.25">
      <c r="A10" s="304" t="s">
        <v>186</v>
      </c>
      <c r="B10" s="305"/>
      <c r="C10" s="305"/>
      <c r="D10" s="305"/>
      <c r="E10" s="305"/>
      <c r="F10" s="305"/>
    </row>
    <row r="11" spans="1:6" ht="22.5" x14ac:dyDescent="0.25">
      <c r="A11" s="39" t="s">
        <v>8</v>
      </c>
      <c r="B11" s="39" t="s">
        <v>0</v>
      </c>
      <c r="C11" s="39" t="s">
        <v>108</v>
      </c>
      <c r="D11" s="39" t="s">
        <v>16</v>
      </c>
      <c r="E11" s="39" t="s">
        <v>114</v>
      </c>
      <c r="F11" s="39" t="s">
        <v>113</v>
      </c>
    </row>
    <row r="12" spans="1:6" x14ac:dyDescent="0.25">
      <c r="A12" s="38"/>
      <c r="B12" s="37" t="s">
        <v>180</v>
      </c>
      <c r="C12" s="36"/>
      <c r="D12" s="36"/>
      <c r="E12" s="36"/>
      <c r="F12" s="36"/>
    </row>
    <row r="13" spans="1:6" x14ac:dyDescent="0.25">
      <c r="A13" s="38"/>
      <c r="B13" s="37" t="s">
        <v>1</v>
      </c>
      <c r="C13" s="36">
        <v>77827760</v>
      </c>
      <c r="D13" s="36">
        <v>77827760</v>
      </c>
      <c r="E13" s="36">
        <v>0</v>
      </c>
      <c r="F13" s="36">
        <v>0</v>
      </c>
    </row>
    <row r="14" spans="1:6" x14ac:dyDescent="0.25">
      <c r="A14" s="33">
        <v>1068</v>
      </c>
      <c r="B14" s="32" t="s">
        <v>185</v>
      </c>
      <c r="C14" s="28">
        <v>77827760</v>
      </c>
      <c r="D14" s="28">
        <v>77827760</v>
      </c>
      <c r="E14" s="28">
        <v>0</v>
      </c>
      <c r="F14" s="28">
        <v>0</v>
      </c>
    </row>
    <row r="15" spans="1:6" ht="9.9499999999999993" customHeight="1" x14ac:dyDescent="0.25">
      <c r="A15" s="303" t="s">
        <v>117</v>
      </c>
      <c r="B15" s="303"/>
      <c r="C15" s="303"/>
      <c r="D15" s="303"/>
      <c r="E15" s="303"/>
      <c r="F15" s="303"/>
    </row>
    <row r="16" spans="1:6" ht="9.9499999999999993" customHeight="1" x14ac:dyDescent="0.25">
      <c r="A16" s="303" t="s">
        <v>184</v>
      </c>
      <c r="B16" s="303"/>
      <c r="C16" s="303"/>
      <c r="D16" s="303"/>
      <c r="E16" s="303"/>
      <c r="F16" s="303"/>
    </row>
  </sheetData>
  <mergeCells count="7">
    <mergeCell ref="A16:F16"/>
    <mergeCell ref="A15:F15"/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6" orientation="landscape" useFirstPageNumber="1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activeCell="E20" sqref="E20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6" width="17.7109375" style="4" customWidth="1"/>
    <col min="7" max="16384" width="11.42578125" style="4"/>
  </cols>
  <sheetData>
    <row r="1" spans="1:6" ht="12.75" x14ac:dyDescent="0.25">
      <c r="A1" s="204" t="s">
        <v>116</v>
      </c>
      <c r="B1" s="180"/>
      <c r="C1" s="180"/>
      <c r="D1" s="180"/>
      <c r="E1" s="180"/>
      <c r="F1" s="8" t="s">
        <v>111</v>
      </c>
    </row>
    <row r="2" spans="1:6" ht="12.75" x14ac:dyDescent="0.25">
      <c r="A2" s="175" t="s">
        <v>179</v>
      </c>
      <c r="B2" s="176"/>
      <c r="C2" s="176"/>
      <c r="D2" s="176"/>
      <c r="E2" s="176"/>
      <c r="F2" s="31" t="s">
        <v>183</v>
      </c>
    </row>
    <row r="3" spans="1:6" ht="12.75" x14ac:dyDescent="0.25">
      <c r="A3" s="193" t="s">
        <v>109</v>
      </c>
      <c r="B3" s="194"/>
      <c r="C3" s="194"/>
      <c r="D3" s="194"/>
      <c r="E3" s="194"/>
      <c r="F3" s="29"/>
    </row>
    <row r="5" spans="1:6" ht="12.75" x14ac:dyDescent="0.25">
      <c r="A5" s="304" t="s">
        <v>182</v>
      </c>
      <c r="B5" s="305"/>
      <c r="C5" s="305"/>
      <c r="D5" s="305"/>
      <c r="E5" s="305"/>
      <c r="F5" s="305"/>
    </row>
    <row r="6" spans="1:6" ht="22.5" x14ac:dyDescent="0.25">
      <c r="A6" s="39" t="s">
        <v>8</v>
      </c>
      <c r="B6" s="39" t="s">
        <v>0</v>
      </c>
      <c r="C6" s="39" t="s">
        <v>108</v>
      </c>
      <c r="D6" s="39" t="s">
        <v>16</v>
      </c>
      <c r="E6" s="39" t="s">
        <v>114</v>
      </c>
      <c r="F6" s="39" t="s">
        <v>113</v>
      </c>
    </row>
    <row r="7" spans="1:6" x14ac:dyDescent="0.25">
      <c r="A7" s="38"/>
      <c r="B7" s="37" t="s">
        <v>2</v>
      </c>
      <c r="C7" s="36">
        <v>79300000</v>
      </c>
      <c r="D7" s="36">
        <v>79081634</v>
      </c>
      <c r="E7" s="36">
        <v>0</v>
      </c>
      <c r="F7" s="36">
        <v>218366</v>
      </c>
    </row>
    <row r="8" spans="1:6" x14ac:dyDescent="0.25">
      <c r="A8" s="33">
        <v>1641</v>
      </c>
      <c r="B8" s="32" t="s">
        <v>181</v>
      </c>
      <c r="C8" s="28">
        <v>79300000</v>
      </c>
      <c r="D8" s="28">
        <v>79081634</v>
      </c>
      <c r="E8" s="28">
        <v>0</v>
      </c>
      <c r="F8" s="28">
        <v>218366</v>
      </c>
    </row>
    <row r="9" spans="1:6" x14ac:dyDescent="0.25">
      <c r="A9" s="38"/>
      <c r="B9" s="37" t="s">
        <v>1</v>
      </c>
      <c r="C9" s="36"/>
      <c r="D9" s="36"/>
      <c r="E9" s="36"/>
      <c r="F9" s="36"/>
    </row>
    <row r="10" spans="1:6" ht="9.9499999999999993" customHeight="1" x14ac:dyDescent="0.25">
      <c r="A10" s="303" t="s">
        <v>117</v>
      </c>
      <c r="B10" s="303"/>
      <c r="C10" s="303"/>
      <c r="D10" s="303"/>
      <c r="E10" s="303"/>
      <c r="F10" s="303"/>
    </row>
  </sheetData>
  <mergeCells count="5"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7" orientation="landscape" useFirstPageNumber="1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workbookViewId="0">
      <selection sqref="A1:K1"/>
    </sheetView>
  </sheetViews>
  <sheetFormatPr baseColWidth="10" defaultRowHeight="11.25" x14ac:dyDescent="0.25"/>
  <cols>
    <col min="1" max="1" width="9.7109375" style="4" customWidth="1"/>
    <col min="2" max="2" width="30.7109375" style="6" customWidth="1"/>
    <col min="3" max="12" width="12.7109375" style="4" customWidth="1"/>
    <col min="13" max="16384" width="11.42578125" style="4"/>
  </cols>
  <sheetData>
    <row r="1" spans="1:12" ht="12.75" x14ac:dyDescent="0.25">
      <c r="A1" s="179" t="s">
        <v>112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8" t="s">
        <v>111</v>
      </c>
    </row>
    <row r="2" spans="1:12" ht="12.75" x14ac:dyDescent="0.25">
      <c r="A2" s="179" t="s">
        <v>178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8" t="s">
        <v>177</v>
      </c>
    </row>
    <row r="4" spans="1:12" ht="12.75" x14ac:dyDescent="0.25">
      <c r="A4" s="13" t="s">
        <v>9</v>
      </c>
      <c r="B4" s="12" t="s">
        <v>0</v>
      </c>
      <c r="C4" s="289" t="s">
        <v>176</v>
      </c>
      <c r="D4" s="290"/>
      <c r="E4" s="289" t="s">
        <v>175</v>
      </c>
      <c r="F4" s="290"/>
      <c r="G4" s="289" t="s">
        <v>115</v>
      </c>
      <c r="H4" s="290"/>
      <c r="I4" s="289" t="s">
        <v>15</v>
      </c>
      <c r="J4" s="290"/>
      <c r="K4" s="289" t="s">
        <v>174</v>
      </c>
      <c r="L4" s="290"/>
    </row>
    <row r="5" spans="1:12" ht="12.75" x14ac:dyDescent="0.25">
      <c r="A5" s="30"/>
      <c r="B5" s="60"/>
      <c r="C5" s="291" t="s">
        <v>173</v>
      </c>
      <c r="D5" s="292"/>
      <c r="E5" s="291"/>
      <c r="F5" s="292"/>
      <c r="G5" s="291"/>
      <c r="H5" s="292"/>
      <c r="I5" s="291" t="s">
        <v>172</v>
      </c>
      <c r="J5" s="292"/>
      <c r="K5" s="291" t="s">
        <v>171</v>
      </c>
      <c r="L5" s="292"/>
    </row>
    <row r="6" spans="1:12" x14ac:dyDescent="0.25">
      <c r="A6" s="29"/>
      <c r="B6" s="3"/>
      <c r="C6" s="10" t="s">
        <v>2</v>
      </c>
      <c r="D6" s="10" t="s">
        <v>1</v>
      </c>
      <c r="E6" s="10" t="s">
        <v>2</v>
      </c>
      <c r="F6" s="10" t="s">
        <v>1</v>
      </c>
      <c r="G6" s="10" t="s">
        <v>2</v>
      </c>
      <c r="H6" s="10" t="s">
        <v>1</v>
      </c>
      <c r="I6" s="10" t="s">
        <v>2</v>
      </c>
      <c r="J6" s="10" t="s">
        <v>1</v>
      </c>
      <c r="K6" s="10" t="s">
        <v>2</v>
      </c>
      <c r="L6" s="10" t="s">
        <v>1</v>
      </c>
    </row>
    <row r="7" spans="1:12" x14ac:dyDescent="0.25">
      <c r="A7" s="49" t="s">
        <v>170</v>
      </c>
      <c r="B7" s="48" t="s">
        <v>169</v>
      </c>
      <c r="C7" s="36">
        <v>1097942430</v>
      </c>
      <c r="D7" s="36">
        <v>734237708</v>
      </c>
      <c r="E7" s="36">
        <v>536299570</v>
      </c>
      <c r="F7" s="36">
        <v>769764233</v>
      </c>
      <c r="G7" s="36">
        <v>0</v>
      </c>
      <c r="H7" s="36">
        <v>0</v>
      </c>
      <c r="I7" s="36">
        <v>143978118</v>
      </c>
      <c r="J7" s="36">
        <v>34237708</v>
      </c>
      <c r="K7" s="36">
        <v>417664742</v>
      </c>
      <c r="L7" s="36">
        <v>-69764233</v>
      </c>
    </row>
    <row r="8" spans="1:12" x14ac:dyDescent="0.25">
      <c r="A8" s="58" t="s">
        <v>168</v>
      </c>
      <c r="B8" s="57" t="s">
        <v>167</v>
      </c>
      <c r="C8" s="56">
        <v>373288117</v>
      </c>
      <c r="D8" s="56">
        <v>0</v>
      </c>
      <c r="E8" s="56">
        <v>1950957</v>
      </c>
      <c r="F8" s="56">
        <v>0</v>
      </c>
      <c r="G8" s="56">
        <v>0</v>
      </c>
      <c r="H8" s="56">
        <v>0</v>
      </c>
      <c r="I8" s="56">
        <v>17147970</v>
      </c>
      <c r="J8" s="56">
        <v>0</v>
      </c>
      <c r="K8" s="56">
        <v>354189190</v>
      </c>
      <c r="L8" s="56">
        <v>0</v>
      </c>
    </row>
    <row r="9" spans="1:12" x14ac:dyDescent="0.25">
      <c r="A9" s="58" t="s">
        <v>166</v>
      </c>
      <c r="B9" s="57" t="s">
        <v>165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</row>
    <row r="10" spans="1:12" x14ac:dyDescent="0.25">
      <c r="A10" s="58" t="s">
        <v>164</v>
      </c>
      <c r="B10" s="57" t="s">
        <v>163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</row>
    <row r="11" spans="1:12" ht="22.5" x14ac:dyDescent="0.25">
      <c r="A11" s="58" t="s">
        <v>162</v>
      </c>
      <c r="B11" s="57" t="s">
        <v>161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</row>
    <row r="12" spans="1:12" x14ac:dyDescent="0.25">
      <c r="A12" s="58" t="s">
        <v>160</v>
      </c>
      <c r="B12" s="57" t="s">
        <v>159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</row>
    <row r="13" spans="1:12" x14ac:dyDescent="0.25">
      <c r="A13" s="58" t="s">
        <v>158</v>
      </c>
      <c r="B13" s="57" t="s">
        <v>157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</row>
    <row r="14" spans="1:12" ht="22.5" x14ac:dyDescent="0.25">
      <c r="A14" s="58" t="s">
        <v>156</v>
      </c>
      <c r="B14" s="57" t="s">
        <v>155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</row>
    <row r="15" spans="1:12" x14ac:dyDescent="0.25">
      <c r="A15" s="58" t="s">
        <v>154</v>
      </c>
      <c r="B15" s="57" t="s">
        <v>153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</row>
    <row r="16" spans="1:12" x14ac:dyDescent="0.25">
      <c r="A16" s="58" t="s">
        <v>152</v>
      </c>
      <c r="B16" s="57" t="s">
        <v>151</v>
      </c>
      <c r="C16" s="56">
        <v>724654313</v>
      </c>
      <c r="D16" s="56">
        <v>734237708</v>
      </c>
      <c r="E16" s="56">
        <v>534348613</v>
      </c>
      <c r="F16" s="56">
        <v>769764233</v>
      </c>
      <c r="G16" s="56">
        <v>0</v>
      </c>
      <c r="H16" s="56">
        <v>0</v>
      </c>
      <c r="I16" s="56">
        <v>126830148</v>
      </c>
      <c r="J16" s="56">
        <v>34237708</v>
      </c>
      <c r="K16" s="56">
        <v>63475552</v>
      </c>
      <c r="L16" s="56">
        <v>-69764233</v>
      </c>
    </row>
    <row r="17" spans="1:12" x14ac:dyDescent="0.25">
      <c r="A17" s="59" t="s">
        <v>150</v>
      </c>
      <c r="B17" s="32" t="s">
        <v>149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x14ac:dyDescent="0.25">
      <c r="A18" s="49" t="s">
        <v>148</v>
      </c>
      <c r="B18" s="48" t="s">
        <v>147</v>
      </c>
      <c r="C18" s="36">
        <v>0</v>
      </c>
      <c r="D18" s="36">
        <v>38175202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38175202</v>
      </c>
      <c r="K18" s="36">
        <v>0</v>
      </c>
      <c r="L18" s="36">
        <v>0</v>
      </c>
    </row>
    <row r="19" spans="1:12" x14ac:dyDescent="0.25">
      <c r="A19" s="58" t="s">
        <v>146</v>
      </c>
      <c r="B19" s="57" t="s">
        <v>145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</row>
    <row r="20" spans="1:12" x14ac:dyDescent="0.25">
      <c r="A20" s="58" t="s">
        <v>144</v>
      </c>
      <c r="B20" s="57" t="s">
        <v>143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</row>
    <row r="21" spans="1:12" x14ac:dyDescent="0.25">
      <c r="A21" s="58" t="s">
        <v>142</v>
      </c>
      <c r="B21" s="57" t="s">
        <v>141</v>
      </c>
      <c r="C21" s="56">
        <v>0</v>
      </c>
      <c r="D21" s="56">
        <v>38175202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38175202</v>
      </c>
      <c r="K21" s="56">
        <v>0</v>
      </c>
      <c r="L21" s="56">
        <v>0</v>
      </c>
    </row>
    <row r="22" spans="1:12" x14ac:dyDescent="0.25">
      <c r="A22" s="58" t="s">
        <v>140</v>
      </c>
      <c r="B22" s="57" t="s">
        <v>139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</row>
    <row r="23" spans="1:12" ht="22.5" x14ac:dyDescent="0.25">
      <c r="A23" s="58" t="s">
        <v>138</v>
      </c>
      <c r="B23" s="57" t="s">
        <v>137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</row>
    <row r="24" spans="1:12" ht="22.5" x14ac:dyDescent="0.25">
      <c r="A24" s="55" t="s">
        <v>136</v>
      </c>
      <c r="B24" s="54" t="s">
        <v>135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3">
        <v>0</v>
      </c>
      <c r="J24" s="53">
        <v>0</v>
      </c>
      <c r="K24" s="52">
        <v>0</v>
      </c>
      <c r="L24" s="52">
        <v>0</v>
      </c>
    </row>
    <row r="25" spans="1:12" x14ac:dyDescent="0.25">
      <c r="A25" s="51" t="s">
        <v>134</v>
      </c>
      <c r="B25" s="35" t="s">
        <v>133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50">
        <v>0</v>
      </c>
      <c r="J25" s="50">
        <v>0</v>
      </c>
      <c r="K25" s="34">
        <v>0</v>
      </c>
      <c r="L25" s="34">
        <v>0</v>
      </c>
    </row>
    <row r="26" spans="1:12" x14ac:dyDescent="0.25">
      <c r="A26" s="49" t="s">
        <v>132</v>
      </c>
      <c r="B26" s="48" t="s">
        <v>131</v>
      </c>
      <c r="C26" s="36">
        <v>98800000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</row>
    <row r="27" spans="1:12" ht="21" x14ac:dyDescent="0.25">
      <c r="A27" s="46" t="s">
        <v>130</v>
      </c>
      <c r="B27" s="45" t="s">
        <v>129</v>
      </c>
      <c r="C27" s="44">
        <v>98800000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1:12" ht="12.75" x14ac:dyDescent="0.25">
      <c r="A28" s="189" t="s">
        <v>128</v>
      </c>
      <c r="B28" s="190"/>
      <c r="C28" s="36">
        <v>1196742430</v>
      </c>
      <c r="D28" s="36">
        <v>772412910</v>
      </c>
      <c r="E28" s="36">
        <v>536299570</v>
      </c>
      <c r="F28" s="36">
        <v>769764233</v>
      </c>
      <c r="G28" s="36">
        <v>0</v>
      </c>
      <c r="H28" s="36">
        <v>0</v>
      </c>
      <c r="I28" s="36">
        <v>143978118</v>
      </c>
      <c r="J28" s="36">
        <v>72412910</v>
      </c>
      <c r="K28" s="36">
        <v>417664742</v>
      </c>
      <c r="L28" s="36">
        <v>-69764233</v>
      </c>
    </row>
    <row r="29" spans="1:12" x14ac:dyDescent="0.25"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2.75" x14ac:dyDescent="0.25">
      <c r="A30" s="181" t="s">
        <v>127</v>
      </c>
      <c r="B30" s="182"/>
      <c r="C30" s="41">
        <v>0</v>
      </c>
      <c r="D30" s="41">
        <v>424329520</v>
      </c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40" t="s">
        <v>126</v>
      </c>
    </row>
    <row r="32" spans="1:12" x14ac:dyDescent="0.25">
      <c r="A32" s="40"/>
    </row>
  </sheetData>
  <mergeCells count="14">
    <mergeCell ref="A30:B30"/>
    <mergeCell ref="A28:B28"/>
    <mergeCell ref="A1:K1"/>
    <mergeCell ref="A2:K2"/>
    <mergeCell ref="C4:D4"/>
    <mergeCell ref="C5:D5"/>
    <mergeCell ref="E4:F4"/>
    <mergeCell ref="E5:F5"/>
    <mergeCell ref="G4:H4"/>
    <mergeCell ref="G5:H5"/>
    <mergeCell ref="I4:J4"/>
    <mergeCell ref="I5:J5"/>
    <mergeCell ref="K4:L4"/>
    <mergeCell ref="K5:L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3" firstPageNumber="18" orientation="landscape" useFirstPageNumber="1" r:id="rId1"/>
  <headerFoot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04" t="s">
        <v>116</v>
      </c>
      <c r="B1" s="180"/>
      <c r="C1" s="180"/>
      <c r="D1" s="180"/>
      <c r="E1" s="180"/>
      <c r="F1" s="180"/>
      <c r="G1" s="180"/>
      <c r="H1" s="180"/>
      <c r="I1" s="8" t="s">
        <v>111</v>
      </c>
    </row>
    <row r="2" spans="1:9" ht="12.75" x14ac:dyDescent="0.25">
      <c r="A2" s="204" t="s">
        <v>124</v>
      </c>
      <c r="B2" s="180"/>
      <c r="C2" s="180"/>
      <c r="D2" s="180"/>
      <c r="E2" s="180"/>
      <c r="F2" s="180"/>
      <c r="G2" s="180"/>
      <c r="H2" s="180"/>
      <c r="I2" s="8" t="s">
        <v>96</v>
      </c>
    </row>
    <row r="4" spans="1:9" ht="12.75" x14ac:dyDescent="0.25">
      <c r="A4" s="232" t="s">
        <v>95</v>
      </c>
      <c r="B4" s="233"/>
      <c r="C4" s="233"/>
      <c r="D4" s="233"/>
      <c r="E4" s="233"/>
      <c r="F4" s="233"/>
      <c r="G4" s="233"/>
      <c r="H4" s="233"/>
      <c r="I4" s="233"/>
    </row>
    <row r="6" spans="1:9" x14ac:dyDescent="0.25">
      <c r="A6" s="299" t="s">
        <v>0</v>
      </c>
      <c r="B6" s="300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31</v>
      </c>
    </row>
    <row r="7" spans="1:9" ht="33.75" x14ac:dyDescent="0.25">
      <c r="A7" s="301"/>
      <c r="B7" s="301"/>
      <c r="C7" s="3" t="s">
        <v>94</v>
      </c>
      <c r="D7" s="3" t="s">
        <v>93</v>
      </c>
      <c r="E7" s="3" t="s">
        <v>92</v>
      </c>
      <c r="F7" s="3" t="s">
        <v>91</v>
      </c>
      <c r="G7" s="3" t="s">
        <v>90</v>
      </c>
      <c r="H7" s="3" t="s">
        <v>29</v>
      </c>
      <c r="I7" s="3" t="s">
        <v>27</v>
      </c>
    </row>
    <row r="8" spans="1:9" ht="33" customHeight="1" x14ac:dyDescent="0.25">
      <c r="A8" s="297" t="s">
        <v>123</v>
      </c>
      <c r="B8" s="298"/>
    </row>
    <row r="9" spans="1:9" ht="12.75" x14ac:dyDescent="0.25">
      <c r="A9" s="295" t="s">
        <v>108</v>
      </c>
      <c r="B9" s="296"/>
      <c r="C9" s="9"/>
      <c r="D9" s="9"/>
      <c r="E9" s="9"/>
      <c r="F9" s="9"/>
      <c r="G9" s="9"/>
      <c r="H9" s="9"/>
      <c r="I9" s="9">
        <f>SUM($C9:H9)</f>
        <v>0</v>
      </c>
    </row>
    <row r="10" spans="1:9" ht="12.75" x14ac:dyDescent="0.25">
      <c r="A10" s="293" t="s">
        <v>16</v>
      </c>
      <c r="B10" s="294"/>
      <c r="C10" s="28"/>
      <c r="D10" s="28"/>
      <c r="E10" s="28"/>
      <c r="F10" s="28"/>
      <c r="G10" s="28"/>
      <c r="H10" s="28"/>
      <c r="I10" s="28">
        <f>SUM($C10:H10)</f>
        <v>0</v>
      </c>
    </row>
    <row r="11" spans="1:9" ht="12.75" x14ac:dyDescent="0.25">
      <c r="A11" s="293" t="s">
        <v>114</v>
      </c>
      <c r="B11" s="294"/>
      <c r="C11" s="28"/>
      <c r="D11" s="28"/>
      <c r="E11" s="28"/>
      <c r="F11" s="28"/>
      <c r="G11" s="28"/>
      <c r="H11" s="28"/>
      <c r="I11" s="28">
        <f>SUM($C11:H11)</f>
        <v>0</v>
      </c>
    </row>
    <row r="12" spans="1:9" ht="12.75" x14ac:dyDescent="0.25">
      <c r="A12" s="293" t="s">
        <v>121</v>
      </c>
      <c r="B12" s="294"/>
      <c r="C12" s="28"/>
      <c r="D12" s="28"/>
      <c r="E12" s="28"/>
      <c r="F12" s="28"/>
      <c r="G12" s="28"/>
      <c r="H12" s="28"/>
      <c r="I12" s="28">
        <f>SUM($C12:H12)</f>
        <v>0</v>
      </c>
    </row>
    <row r="13" spans="1:9" ht="33" customHeight="1" x14ac:dyDescent="0.25">
      <c r="A13" s="297" t="s">
        <v>122</v>
      </c>
      <c r="B13" s="298"/>
    </row>
    <row r="14" spans="1:9" ht="12.75" x14ac:dyDescent="0.25">
      <c r="A14" s="295" t="s">
        <v>108</v>
      </c>
      <c r="B14" s="296"/>
      <c r="C14" s="9">
        <v>0</v>
      </c>
      <c r="D14" s="9">
        <v>373288117</v>
      </c>
      <c r="E14" s="9">
        <v>0</v>
      </c>
      <c r="F14" s="9">
        <v>0</v>
      </c>
      <c r="G14" s="9">
        <v>0</v>
      </c>
      <c r="H14" s="9">
        <v>0</v>
      </c>
      <c r="I14" s="9">
        <f>SUM($C14:H14)</f>
        <v>373288117</v>
      </c>
    </row>
    <row r="15" spans="1:9" ht="12.75" x14ac:dyDescent="0.25">
      <c r="A15" s="293" t="s">
        <v>16</v>
      </c>
      <c r="B15" s="294"/>
      <c r="C15" s="28">
        <v>0</v>
      </c>
      <c r="D15" s="28">
        <v>1950957</v>
      </c>
      <c r="E15" s="28">
        <v>0</v>
      </c>
      <c r="F15" s="28">
        <v>0</v>
      </c>
      <c r="G15" s="28">
        <v>0</v>
      </c>
      <c r="H15" s="28">
        <v>0</v>
      </c>
      <c r="I15" s="28">
        <f>SUM($C15:H15)</f>
        <v>1950957</v>
      </c>
    </row>
    <row r="16" spans="1:9" ht="12.75" x14ac:dyDescent="0.25">
      <c r="A16" s="293" t="s">
        <v>114</v>
      </c>
      <c r="B16" s="294"/>
      <c r="C16" s="28">
        <v>0</v>
      </c>
      <c r="D16" s="28">
        <v>17147970</v>
      </c>
      <c r="E16" s="28">
        <v>0</v>
      </c>
      <c r="F16" s="28">
        <v>0</v>
      </c>
      <c r="G16" s="28">
        <v>0</v>
      </c>
      <c r="H16" s="28">
        <v>0</v>
      </c>
      <c r="I16" s="28">
        <f>SUM($C16:H16)</f>
        <v>17147970</v>
      </c>
    </row>
    <row r="17" spans="1:9" ht="12.75" x14ac:dyDescent="0.25">
      <c r="A17" s="293" t="s">
        <v>121</v>
      </c>
      <c r="B17" s="294"/>
      <c r="C17" s="28">
        <v>0</v>
      </c>
      <c r="D17" s="28">
        <v>354189190</v>
      </c>
      <c r="E17" s="28">
        <v>0</v>
      </c>
      <c r="F17" s="28">
        <v>0</v>
      </c>
      <c r="G17" s="28">
        <v>0</v>
      </c>
      <c r="H17" s="28">
        <v>0</v>
      </c>
      <c r="I17" s="28">
        <f>SUM($C17:H17)</f>
        <v>354189190</v>
      </c>
    </row>
    <row r="18" spans="1:9" ht="33" customHeight="1" x14ac:dyDescent="0.25">
      <c r="A18" s="297" t="s">
        <v>1</v>
      </c>
      <c r="B18" s="298"/>
    </row>
    <row r="19" spans="1:9" ht="12.75" x14ac:dyDescent="0.25">
      <c r="A19" s="295" t="s">
        <v>108</v>
      </c>
      <c r="B19" s="296"/>
      <c r="C19" s="9"/>
      <c r="D19" s="9"/>
      <c r="E19" s="9"/>
      <c r="F19" s="9"/>
      <c r="G19" s="9"/>
      <c r="H19" s="9"/>
      <c r="I19" s="9">
        <f>SUM($C19:H19)</f>
        <v>0</v>
      </c>
    </row>
    <row r="20" spans="1:9" ht="12.75" x14ac:dyDescent="0.25">
      <c r="A20" s="293" t="s">
        <v>16</v>
      </c>
      <c r="B20" s="294"/>
      <c r="C20" s="28"/>
      <c r="D20" s="28"/>
      <c r="E20" s="28"/>
      <c r="F20" s="28"/>
      <c r="G20" s="28"/>
      <c r="H20" s="28"/>
      <c r="I20" s="28">
        <f>SUM($C20:H20)</f>
        <v>0</v>
      </c>
    </row>
    <row r="21" spans="1:9" ht="12.75" x14ac:dyDescent="0.25">
      <c r="A21" s="293" t="s">
        <v>114</v>
      </c>
      <c r="B21" s="294"/>
      <c r="C21" s="28"/>
      <c r="D21" s="28"/>
      <c r="E21" s="28"/>
      <c r="F21" s="28"/>
      <c r="G21" s="28"/>
      <c r="H21" s="28"/>
      <c r="I21" s="28">
        <f>SUM($C21:H21)</f>
        <v>0</v>
      </c>
    </row>
    <row r="22" spans="1:9" ht="12.75" x14ac:dyDescent="0.25">
      <c r="A22" s="293" t="s">
        <v>121</v>
      </c>
      <c r="B22" s="294"/>
      <c r="C22" s="28"/>
      <c r="D22" s="28"/>
      <c r="E22" s="28"/>
      <c r="F22" s="28"/>
      <c r="G22" s="28"/>
      <c r="H22" s="28"/>
      <c r="I22" s="28">
        <f>SUM($C22:H22)</f>
        <v>0</v>
      </c>
    </row>
    <row r="23" spans="1:9" x14ac:dyDescent="0.25">
      <c r="A23" s="33"/>
      <c r="B23" s="33"/>
      <c r="C23" s="33"/>
      <c r="D23" s="33"/>
      <c r="E23" s="33"/>
      <c r="F23" s="33"/>
      <c r="G23" s="33"/>
      <c r="H23" s="33"/>
      <c r="I23" s="33"/>
    </row>
  </sheetData>
  <mergeCells count="19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6:B7"/>
    <mergeCell ref="A1:H1"/>
    <mergeCell ref="A2:H2"/>
    <mergeCell ref="A4:I4"/>
    <mergeCell ref="A12:B12"/>
    <mergeCell ref="A11:B11"/>
    <mergeCell ref="A10:B10"/>
    <mergeCell ref="A9:B9"/>
    <mergeCell ref="A8:B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9" pageOrder="overThenDown" orientation="landscape" useFirstPageNumber="1" r:id="rId1"/>
  <headerFoot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04" t="s">
        <v>116</v>
      </c>
      <c r="B1" s="180"/>
      <c r="C1" s="180"/>
      <c r="D1" s="180"/>
      <c r="E1" s="180"/>
      <c r="F1" s="180"/>
      <c r="G1" s="180"/>
      <c r="H1" s="180"/>
      <c r="I1" s="8" t="s">
        <v>111</v>
      </c>
      <c r="J1" s="302" t="s">
        <v>116</v>
      </c>
      <c r="K1" s="180"/>
      <c r="L1" s="180"/>
      <c r="M1" s="180"/>
      <c r="N1" s="180"/>
      <c r="O1" s="180"/>
      <c r="P1" s="8" t="s">
        <v>111</v>
      </c>
    </row>
    <row r="2" spans="1:16" ht="12.75" x14ac:dyDescent="0.25">
      <c r="A2" s="204" t="s">
        <v>124</v>
      </c>
      <c r="B2" s="180"/>
      <c r="C2" s="180"/>
      <c r="D2" s="180"/>
      <c r="E2" s="180"/>
      <c r="F2" s="180"/>
      <c r="G2" s="180"/>
      <c r="H2" s="180"/>
      <c r="I2" s="8" t="s">
        <v>88</v>
      </c>
      <c r="J2" s="302" t="s">
        <v>124</v>
      </c>
      <c r="K2" s="180"/>
      <c r="L2" s="180"/>
      <c r="M2" s="180"/>
      <c r="N2" s="180"/>
      <c r="O2" s="180"/>
      <c r="P2" s="8" t="s">
        <v>88</v>
      </c>
    </row>
    <row r="4" spans="1:16" ht="12.75" x14ac:dyDescent="0.25">
      <c r="A4" s="232" t="s">
        <v>87</v>
      </c>
      <c r="B4" s="233"/>
      <c r="C4" s="233"/>
      <c r="D4" s="233"/>
      <c r="E4" s="233"/>
      <c r="F4" s="233"/>
      <c r="G4" s="233"/>
      <c r="H4" s="233"/>
      <c r="I4" s="233"/>
      <c r="J4" s="232" t="s">
        <v>87</v>
      </c>
      <c r="K4" s="233"/>
      <c r="L4" s="233"/>
      <c r="M4" s="233"/>
      <c r="N4" s="233"/>
      <c r="O4" s="233"/>
      <c r="P4" s="233"/>
    </row>
    <row r="6" spans="1:16" x14ac:dyDescent="0.25">
      <c r="A6" s="299" t="s">
        <v>0</v>
      </c>
      <c r="B6" s="300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31</v>
      </c>
    </row>
    <row r="7" spans="1:16" ht="56.25" x14ac:dyDescent="0.25">
      <c r="A7" s="301"/>
      <c r="B7" s="301"/>
      <c r="C7" s="3" t="s">
        <v>86</v>
      </c>
      <c r="D7" s="3" t="s">
        <v>85</v>
      </c>
      <c r="E7" s="3" t="s">
        <v>84</v>
      </c>
      <c r="F7" s="3" t="s">
        <v>83</v>
      </c>
      <c r="G7" s="3" t="s">
        <v>82</v>
      </c>
      <c r="H7" s="3" t="s">
        <v>81</v>
      </c>
      <c r="I7" s="3" t="s">
        <v>28</v>
      </c>
      <c r="J7" s="3" t="s">
        <v>29</v>
      </c>
      <c r="K7" s="3" t="s">
        <v>27</v>
      </c>
    </row>
    <row r="8" spans="1:16" ht="33" customHeight="1" x14ac:dyDescent="0.25">
      <c r="A8" s="297" t="s">
        <v>123</v>
      </c>
      <c r="B8" s="298"/>
    </row>
    <row r="9" spans="1:16" ht="12.75" x14ac:dyDescent="0.25">
      <c r="A9" s="295" t="s">
        <v>108</v>
      </c>
      <c r="B9" s="296"/>
      <c r="C9" s="9"/>
      <c r="D9" s="9"/>
      <c r="E9" s="9"/>
      <c r="F9" s="9"/>
      <c r="G9" s="9"/>
      <c r="H9" s="9"/>
      <c r="I9" s="9"/>
      <c r="J9" s="9"/>
      <c r="K9" s="9">
        <f>SUM($C9:J9)</f>
        <v>0</v>
      </c>
    </row>
    <row r="10" spans="1:16" ht="12.75" x14ac:dyDescent="0.25">
      <c r="A10" s="293" t="s">
        <v>16</v>
      </c>
      <c r="B10" s="294"/>
      <c r="C10" s="28"/>
      <c r="D10" s="28"/>
      <c r="E10" s="28"/>
      <c r="F10" s="28"/>
      <c r="G10" s="28"/>
      <c r="H10" s="28"/>
      <c r="I10" s="28"/>
      <c r="J10" s="28"/>
      <c r="K10" s="28">
        <f>SUM($C10:J10)</f>
        <v>0</v>
      </c>
    </row>
    <row r="11" spans="1:16" ht="12.75" x14ac:dyDescent="0.25">
      <c r="A11" s="293" t="s">
        <v>125</v>
      </c>
      <c r="B11" s="294"/>
      <c r="C11" s="28"/>
      <c r="D11" s="28"/>
      <c r="E11" s="28"/>
      <c r="F11" s="28"/>
      <c r="G11" s="28"/>
      <c r="H11" s="28"/>
      <c r="I11" s="28"/>
      <c r="J11" s="28"/>
      <c r="K11" s="28">
        <f>SUM($C11:J11)</f>
        <v>0</v>
      </c>
    </row>
    <row r="12" spans="1:16" ht="12.75" x14ac:dyDescent="0.25">
      <c r="A12" s="293" t="s">
        <v>121</v>
      </c>
      <c r="B12" s="294"/>
      <c r="C12" s="28"/>
      <c r="D12" s="28"/>
      <c r="E12" s="28"/>
      <c r="F12" s="28"/>
      <c r="G12" s="28"/>
      <c r="H12" s="28"/>
      <c r="I12" s="28"/>
      <c r="J12" s="28"/>
      <c r="K12" s="28">
        <f>SUM($C12:J12)</f>
        <v>0</v>
      </c>
    </row>
    <row r="13" spans="1:16" ht="33" customHeight="1" x14ac:dyDescent="0.25">
      <c r="A13" s="297" t="s">
        <v>122</v>
      </c>
      <c r="B13" s="298"/>
    </row>
    <row r="14" spans="1:16" ht="12.75" x14ac:dyDescent="0.25">
      <c r="A14" s="295" t="s">
        <v>108</v>
      </c>
      <c r="B14" s="296"/>
      <c r="C14" s="9">
        <v>85348174</v>
      </c>
      <c r="D14" s="9">
        <v>0</v>
      </c>
      <c r="E14" s="9">
        <v>0</v>
      </c>
      <c r="F14" s="9">
        <v>0</v>
      </c>
      <c r="G14" s="9">
        <v>0</v>
      </c>
      <c r="H14" s="9">
        <v>639306139</v>
      </c>
      <c r="I14" s="9">
        <v>0</v>
      </c>
      <c r="J14" s="9">
        <v>0</v>
      </c>
      <c r="K14" s="9">
        <f>SUM($C14:J14)</f>
        <v>724654313</v>
      </c>
    </row>
    <row r="15" spans="1:16" ht="12.75" x14ac:dyDescent="0.25">
      <c r="A15" s="293" t="s">
        <v>16</v>
      </c>
      <c r="B15" s="294"/>
      <c r="C15" s="28">
        <v>793791</v>
      </c>
      <c r="D15" s="28">
        <v>0</v>
      </c>
      <c r="E15" s="28">
        <v>0</v>
      </c>
      <c r="F15" s="28">
        <v>0</v>
      </c>
      <c r="G15" s="28">
        <v>0</v>
      </c>
      <c r="H15" s="28">
        <v>533554822</v>
      </c>
      <c r="I15" s="28">
        <v>0</v>
      </c>
      <c r="J15" s="28">
        <v>0</v>
      </c>
      <c r="K15" s="28">
        <f>SUM($C15:J15)</f>
        <v>534348613</v>
      </c>
    </row>
    <row r="16" spans="1:16" ht="12.75" x14ac:dyDescent="0.25">
      <c r="A16" s="293" t="s">
        <v>114</v>
      </c>
      <c r="B16" s="294"/>
      <c r="C16" s="28">
        <v>84548174</v>
      </c>
      <c r="D16" s="28">
        <v>0</v>
      </c>
      <c r="E16" s="28">
        <v>0</v>
      </c>
      <c r="F16" s="28">
        <v>0</v>
      </c>
      <c r="G16" s="28">
        <v>0</v>
      </c>
      <c r="H16" s="28">
        <v>42281974</v>
      </c>
      <c r="I16" s="28">
        <v>0</v>
      </c>
      <c r="J16" s="28">
        <v>0</v>
      </c>
      <c r="K16" s="28">
        <f>SUM($C16:J16)</f>
        <v>126830148</v>
      </c>
    </row>
    <row r="17" spans="1:11" ht="12.75" x14ac:dyDescent="0.25">
      <c r="A17" s="293" t="s">
        <v>121</v>
      </c>
      <c r="B17" s="294"/>
      <c r="C17" s="28">
        <v>6209</v>
      </c>
      <c r="D17" s="28">
        <v>0</v>
      </c>
      <c r="E17" s="28">
        <v>0</v>
      </c>
      <c r="F17" s="28">
        <v>0</v>
      </c>
      <c r="G17" s="28">
        <v>0</v>
      </c>
      <c r="H17" s="28">
        <v>63469343</v>
      </c>
      <c r="I17" s="28">
        <v>0</v>
      </c>
      <c r="J17" s="28">
        <v>0</v>
      </c>
      <c r="K17" s="28">
        <f>SUM($C17:J17)</f>
        <v>63475552</v>
      </c>
    </row>
    <row r="18" spans="1:11" ht="33" customHeight="1" x14ac:dyDescent="0.25">
      <c r="A18" s="297" t="s">
        <v>1</v>
      </c>
      <c r="B18" s="298"/>
    </row>
    <row r="19" spans="1:11" ht="12.75" x14ac:dyDescent="0.25">
      <c r="A19" s="295" t="s">
        <v>108</v>
      </c>
      <c r="B19" s="296"/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734237708</v>
      </c>
      <c r="I19" s="9">
        <v>0</v>
      </c>
      <c r="J19" s="9">
        <v>0</v>
      </c>
      <c r="K19" s="9">
        <f>SUM($C19:J19)</f>
        <v>734237708</v>
      </c>
    </row>
    <row r="20" spans="1:11" ht="12.75" x14ac:dyDescent="0.25">
      <c r="A20" s="293" t="s">
        <v>16</v>
      </c>
      <c r="B20" s="294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769764233</v>
      </c>
      <c r="I20" s="28">
        <v>0</v>
      </c>
      <c r="J20" s="28">
        <v>0</v>
      </c>
      <c r="K20" s="28">
        <f>SUM($C20:J20)</f>
        <v>769764233</v>
      </c>
    </row>
    <row r="21" spans="1:11" ht="12.75" x14ac:dyDescent="0.25">
      <c r="A21" s="293" t="s">
        <v>114</v>
      </c>
      <c r="B21" s="294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34237708</v>
      </c>
      <c r="I21" s="28">
        <v>0</v>
      </c>
      <c r="J21" s="28">
        <v>0</v>
      </c>
      <c r="K21" s="28">
        <f>SUM($C21:J21)</f>
        <v>34237708</v>
      </c>
    </row>
    <row r="22" spans="1:11" ht="12.75" x14ac:dyDescent="0.25">
      <c r="A22" s="293" t="s">
        <v>121</v>
      </c>
      <c r="B22" s="294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-69764233</v>
      </c>
      <c r="I22" s="28">
        <v>0</v>
      </c>
      <c r="J22" s="28">
        <v>0</v>
      </c>
      <c r="K22" s="28">
        <f>SUM($C22:J22)</f>
        <v>-69764233</v>
      </c>
    </row>
    <row r="23" spans="1:1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0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sqref="A1:F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7" width="17.7109375" style="4" customWidth="1"/>
    <col min="8" max="16384" width="11.42578125" style="4"/>
  </cols>
  <sheetData>
    <row r="1" spans="1:7" ht="12.75" x14ac:dyDescent="0.25">
      <c r="A1" s="204" t="s">
        <v>116</v>
      </c>
      <c r="B1" s="180"/>
      <c r="C1" s="180"/>
      <c r="D1" s="180"/>
      <c r="E1" s="180"/>
      <c r="F1" s="180"/>
      <c r="G1" s="8" t="s">
        <v>111</v>
      </c>
    </row>
    <row r="2" spans="1:7" ht="12.75" x14ac:dyDescent="0.25">
      <c r="A2" s="175" t="s">
        <v>110</v>
      </c>
      <c r="B2" s="176"/>
      <c r="C2" s="176"/>
      <c r="D2" s="176"/>
      <c r="E2" s="176"/>
      <c r="F2" s="176"/>
      <c r="G2" s="31" t="s">
        <v>120</v>
      </c>
    </row>
    <row r="3" spans="1:7" ht="12.75" x14ac:dyDescent="0.25">
      <c r="A3" s="193" t="s">
        <v>109</v>
      </c>
      <c r="B3" s="194"/>
      <c r="C3" s="194"/>
      <c r="D3" s="194"/>
      <c r="E3" s="194"/>
      <c r="F3" s="194"/>
      <c r="G3" s="29"/>
    </row>
    <row r="5" spans="1:7" ht="12.75" x14ac:dyDescent="0.25">
      <c r="A5" s="304" t="s">
        <v>119</v>
      </c>
      <c r="B5" s="305"/>
      <c r="C5" s="305"/>
      <c r="D5" s="305"/>
      <c r="E5" s="305"/>
      <c r="F5" s="305"/>
      <c r="G5" s="305"/>
    </row>
    <row r="6" spans="1:7" ht="22.5" x14ac:dyDescent="0.25">
      <c r="A6" s="39" t="s">
        <v>8</v>
      </c>
      <c r="B6" s="39" t="s">
        <v>0</v>
      </c>
      <c r="C6" s="39" t="s">
        <v>108</v>
      </c>
      <c r="D6" s="39" t="s">
        <v>16</v>
      </c>
      <c r="E6" s="39" t="s">
        <v>115</v>
      </c>
      <c r="F6" s="39" t="s">
        <v>114</v>
      </c>
      <c r="G6" s="39" t="s">
        <v>113</v>
      </c>
    </row>
    <row r="7" spans="1:7" x14ac:dyDescent="0.25">
      <c r="A7" s="38"/>
      <c r="B7" s="37" t="s">
        <v>2</v>
      </c>
      <c r="C7" s="36"/>
      <c r="D7" s="36"/>
      <c r="E7" s="36"/>
      <c r="F7" s="36"/>
      <c r="G7" s="36"/>
    </row>
    <row r="8" spans="1:7" x14ac:dyDescent="0.25">
      <c r="A8" s="38"/>
      <c r="B8" s="37" t="s">
        <v>1</v>
      </c>
      <c r="C8" s="36">
        <v>38175202</v>
      </c>
      <c r="D8" s="36">
        <v>0</v>
      </c>
      <c r="E8" s="36">
        <v>0</v>
      </c>
      <c r="F8" s="36">
        <v>38175202</v>
      </c>
      <c r="G8" s="36">
        <v>0</v>
      </c>
    </row>
    <row r="9" spans="1:7" x14ac:dyDescent="0.25">
      <c r="A9" s="33">
        <v>74718</v>
      </c>
      <c r="B9" s="32" t="s">
        <v>118</v>
      </c>
      <c r="C9" s="28">
        <v>38175202</v>
      </c>
      <c r="D9" s="28">
        <v>0</v>
      </c>
      <c r="E9" s="28">
        <v>0</v>
      </c>
      <c r="F9" s="28">
        <v>38175202</v>
      </c>
      <c r="G9" s="28">
        <v>0</v>
      </c>
    </row>
    <row r="10" spans="1:7" ht="9.9499999999999993" customHeight="1" x14ac:dyDescent="0.25">
      <c r="A10" s="303" t="s">
        <v>117</v>
      </c>
      <c r="B10" s="303"/>
      <c r="C10" s="303"/>
      <c r="D10" s="303"/>
      <c r="E10" s="303"/>
      <c r="F10" s="303"/>
      <c r="G10" s="303"/>
    </row>
  </sheetData>
  <mergeCells count="5">
    <mergeCell ref="A10:G10"/>
    <mergeCell ref="A5:G5"/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2" orientation="landscape" useFirstPageNumber="1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46"/>
  <sheetViews>
    <sheetView showGridLines="0" zoomScaleNormal="100" workbookViewId="0">
      <selection activeCell="C9" sqref="C9"/>
    </sheetView>
  </sheetViews>
  <sheetFormatPr baseColWidth="10" defaultRowHeight="12.75" x14ac:dyDescent="0.2"/>
  <cols>
    <col min="1" max="1" width="6.7109375" style="1" customWidth="1"/>
    <col min="2" max="2" width="49.28515625" style="116" customWidth="1"/>
    <col min="3" max="3" width="6.7109375" style="1" customWidth="1"/>
    <col min="4" max="4" width="59.28515625" style="1" customWidth="1"/>
    <col min="5" max="16384" width="11.42578125" style="1"/>
  </cols>
  <sheetData>
    <row r="1" spans="1:4" s="138" customFormat="1" ht="13.5" thickBot="1" x14ac:dyDescent="0.25">
      <c r="A1" s="170" t="s">
        <v>501</v>
      </c>
      <c r="B1" s="171"/>
      <c r="C1" s="171"/>
      <c r="D1" s="172"/>
    </row>
    <row r="2" spans="1:4" s="138" customFormat="1" x14ac:dyDescent="0.2">
      <c r="A2" s="1"/>
      <c r="B2" s="1"/>
      <c r="C2" s="1"/>
      <c r="D2" s="1"/>
    </row>
    <row r="3" spans="1:4" s="138" customFormat="1" x14ac:dyDescent="0.2">
      <c r="A3" s="140" t="s">
        <v>500</v>
      </c>
      <c r="B3" s="141"/>
      <c r="C3" s="140" t="s">
        <v>500</v>
      </c>
      <c r="D3" s="139"/>
    </row>
    <row r="4" spans="1:4" x14ac:dyDescent="0.2">
      <c r="A4" s="129"/>
      <c r="B4" s="135"/>
      <c r="C4" s="129"/>
      <c r="D4" s="136"/>
    </row>
    <row r="5" spans="1:4" s="121" customFormat="1" ht="12" x14ac:dyDescent="0.2">
      <c r="A5" s="133"/>
      <c r="B5" s="135" t="s">
        <v>499</v>
      </c>
      <c r="C5" s="133"/>
      <c r="D5" s="137" t="s">
        <v>3</v>
      </c>
    </row>
    <row r="6" spans="1:4" s="121" customFormat="1" ht="12" x14ac:dyDescent="0.2">
      <c r="A6" s="133"/>
      <c r="B6" s="130" t="s">
        <v>498</v>
      </c>
      <c r="C6" s="133"/>
      <c r="D6" s="136"/>
    </row>
    <row r="7" spans="1:4" s="121" customFormat="1" ht="12" customHeight="1" x14ac:dyDescent="0.2">
      <c r="A7" s="133" t="s">
        <v>520</v>
      </c>
      <c r="B7" s="130" t="s">
        <v>497</v>
      </c>
      <c r="C7" s="133" t="s">
        <v>530</v>
      </c>
      <c r="D7" s="128" t="s">
        <v>496</v>
      </c>
    </row>
    <row r="8" spans="1:4" s="121" customFormat="1" ht="12" x14ac:dyDescent="0.2">
      <c r="A8" s="133"/>
      <c r="B8" s="130"/>
      <c r="C8" s="133" t="s">
        <v>531</v>
      </c>
      <c r="D8" s="128" t="s">
        <v>495</v>
      </c>
    </row>
    <row r="9" spans="1:4" s="134" customFormat="1" ht="11.25" x14ac:dyDescent="0.2">
      <c r="A9" s="133"/>
      <c r="B9" s="135" t="s">
        <v>494</v>
      </c>
      <c r="C9" s="133"/>
      <c r="D9" s="128" t="s">
        <v>493</v>
      </c>
    </row>
    <row r="10" spans="1:4" s="121" customFormat="1" ht="12" x14ac:dyDescent="0.2">
      <c r="A10" s="133" t="s">
        <v>521</v>
      </c>
      <c r="B10" s="130" t="s">
        <v>473</v>
      </c>
      <c r="C10" s="133"/>
      <c r="D10" s="128" t="s">
        <v>492</v>
      </c>
    </row>
    <row r="11" spans="1:4" s="121" customFormat="1" ht="12" x14ac:dyDescent="0.2">
      <c r="A11" s="133" t="s">
        <v>522</v>
      </c>
      <c r="B11" s="130" t="s">
        <v>491</v>
      </c>
      <c r="C11" s="151"/>
      <c r="D11" s="128" t="s">
        <v>490</v>
      </c>
    </row>
    <row r="12" spans="1:4" s="121" customFormat="1" ht="12" x14ac:dyDescent="0.2">
      <c r="A12" s="133" t="s">
        <v>523</v>
      </c>
      <c r="B12" s="130" t="s">
        <v>489</v>
      </c>
      <c r="C12" s="133"/>
      <c r="D12" s="128" t="s">
        <v>488</v>
      </c>
    </row>
    <row r="13" spans="1:4" s="121" customFormat="1" ht="12" x14ac:dyDescent="0.2">
      <c r="A13" s="133" t="s">
        <v>524</v>
      </c>
      <c r="B13" s="130" t="s">
        <v>487</v>
      </c>
      <c r="C13" s="152"/>
      <c r="D13" s="128" t="s">
        <v>486</v>
      </c>
    </row>
    <row r="14" spans="1:4" s="121" customFormat="1" ht="12" x14ac:dyDescent="0.2">
      <c r="A14" s="133"/>
      <c r="B14" s="130"/>
      <c r="C14" s="133"/>
      <c r="D14" s="128" t="s">
        <v>485</v>
      </c>
    </row>
    <row r="15" spans="1:4" s="134" customFormat="1" ht="11.25" x14ac:dyDescent="0.2">
      <c r="A15" s="133" t="s">
        <v>525</v>
      </c>
      <c r="B15" s="135" t="s">
        <v>484</v>
      </c>
      <c r="C15" s="133"/>
      <c r="D15" s="128" t="s">
        <v>483</v>
      </c>
    </row>
    <row r="16" spans="1:4" s="121" customFormat="1" ht="12" x14ac:dyDescent="0.2">
      <c r="A16" s="133"/>
      <c r="B16" s="132" t="s">
        <v>482</v>
      </c>
      <c r="C16" s="133"/>
      <c r="D16" s="128" t="s">
        <v>481</v>
      </c>
    </row>
    <row r="17" spans="1:4" s="121" customFormat="1" ht="12" x14ac:dyDescent="0.2">
      <c r="A17" s="133" t="s">
        <v>277</v>
      </c>
      <c r="B17" s="130" t="s">
        <v>473</v>
      </c>
      <c r="C17" s="133"/>
      <c r="D17" s="128" t="s">
        <v>480</v>
      </c>
    </row>
    <row r="18" spans="1:4" s="121" customFormat="1" ht="12" x14ac:dyDescent="0.2">
      <c r="A18" s="133" t="s">
        <v>526</v>
      </c>
      <c r="B18" s="130" t="s">
        <v>479</v>
      </c>
      <c r="C18" s="133"/>
      <c r="D18" s="128" t="s">
        <v>478</v>
      </c>
    </row>
    <row r="19" spans="1:4" s="121" customFormat="1" ht="12" x14ac:dyDescent="0.2">
      <c r="A19" s="133" t="s">
        <v>527</v>
      </c>
      <c r="B19" s="130" t="s">
        <v>477</v>
      </c>
      <c r="C19" s="133"/>
      <c r="D19" s="128" t="s">
        <v>476</v>
      </c>
    </row>
    <row r="20" spans="1:4" s="121" customFormat="1" ht="12" x14ac:dyDescent="0.2">
      <c r="A20" s="133"/>
      <c r="B20" s="130"/>
      <c r="C20" s="133"/>
      <c r="D20" s="128" t="s">
        <v>475</v>
      </c>
    </row>
    <row r="21" spans="1:4" s="121" customFormat="1" ht="12" x14ac:dyDescent="0.2">
      <c r="A21" s="133"/>
      <c r="B21" s="132" t="s">
        <v>474</v>
      </c>
      <c r="C21" s="133"/>
      <c r="D21" s="128"/>
    </row>
    <row r="22" spans="1:4" s="121" customFormat="1" ht="22.5" x14ac:dyDescent="0.2">
      <c r="A22" s="133" t="s">
        <v>273</v>
      </c>
      <c r="B22" s="130" t="s">
        <v>473</v>
      </c>
      <c r="C22" s="153"/>
      <c r="D22" s="131" t="s">
        <v>472</v>
      </c>
    </row>
    <row r="23" spans="1:4" s="121" customFormat="1" ht="12" x14ac:dyDescent="0.2">
      <c r="A23" s="133" t="s">
        <v>528</v>
      </c>
      <c r="B23" s="130" t="s">
        <v>471</v>
      </c>
      <c r="C23" s="133"/>
      <c r="D23" s="128" t="s">
        <v>470</v>
      </c>
    </row>
    <row r="24" spans="1:4" s="121" customFormat="1" ht="12" x14ac:dyDescent="0.2">
      <c r="A24" s="133" t="s">
        <v>529</v>
      </c>
      <c r="B24" s="130" t="s">
        <v>469</v>
      </c>
      <c r="C24" s="133"/>
      <c r="D24" s="128" t="s">
        <v>468</v>
      </c>
    </row>
    <row r="25" spans="1:4" s="121" customFormat="1" ht="12" x14ac:dyDescent="0.2">
      <c r="A25" s="129"/>
      <c r="B25" s="130"/>
      <c r="C25" s="129"/>
      <c r="D25" s="128"/>
    </row>
    <row r="26" spans="1:4" s="121" customFormat="1" ht="12" x14ac:dyDescent="0.2">
      <c r="A26" s="129"/>
      <c r="B26" s="130"/>
      <c r="C26" s="129"/>
      <c r="D26" s="128"/>
    </row>
    <row r="27" spans="1:4" s="121" customFormat="1" ht="12" x14ac:dyDescent="0.2">
      <c r="A27" s="127"/>
      <c r="B27" s="126"/>
      <c r="C27" s="125"/>
      <c r="D27" s="124"/>
    </row>
    <row r="28" spans="1:4" s="121" customFormat="1" ht="12" customHeight="1" x14ac:dyDescent="0.25">
      <c r="A28" s="122"/>
      <c r="B28" s="173"/>
      <c r="C28" s="173"/>
      <c r="D28" s="173"/>
    </row>
    <row r="29" spans="1:4" s="121" customFormat="1" ht="12" x14ac:dyDescent="0.25">
      <c r="A29" s="122"/>
      <c r="C29" s="123"/>
    </row>
    <row r="30" spans="1:4" s="121" customFormat="1" ht="12" x14ac:dyDescent="0.25">
      <c r="A30" s="122"/>
      <c r="B30" s="122"/>
    </row>
    <row r="31" spans="1:4" s="121" customFormat="1" ht="12" x14ac:dyDescent="0.25">
      <c r="A31" s="122"/>
      <c r="B31" s="122"/>
    </row>
    <row r="32" spans="1:4" s="121" customFormat="1" ht="12" x14ac:dyDescent="0.25">
      <c r="A32" s="122"/>
      <c r="B32" s="122"/>
    </row>
    <row r="33" spans="1:2" s="121" customFormat="1" ht="12" x14ac:dyDescent="0.25">
      <c r="A33" s="122"/>
      <c r="B33" s="122"/>
    </row>
    <row r="34" spans="1:2" s="121" customFormat="1" ht="12" x14ac:dyDescent="0.25">
      <c r="A34" s="122"/>
      <c r="B34" s="122"/>
    </row>
    <row r="35" spans="1:2" s="121" customFormat="1" ht="12" x14ac:dyDescent="0.25">
      <c r="A35" s="122"/>
      <c r="B35" s="122"/>
    </row>
    <row r="36" spans="1:2" s="121" customFormat="1" ht="12" x14ac:dyDescent="0.25">
      <c r="A36" s="122"/>
      <c r="B36" s="122"/>
    </row>
    <row r="37" spans="1:2" s="121" customFormat="1" ht="12" x14ac:dyDescent="0.25">
      <c r="A37" s="122"/>
      <c r="B37" s="122"/>
    </row>
    <row r="38" spans="1:2" s="121" customFormat="1" ht="12" x14ac:dyDescent="0.25">
      <c r="A38" s="122"/>
      <c r="B38" s="122"/>
    </row>
    <row r="39" spans="1:2" s="121" customFormat="1" ht="12" x14ac:dyDescent="0.25">
      <c r="A39" s="122"/>
      <c r="B39" s="122"/>
    </row>
    <row r="40" spans="1:2" s="121" customFormat="1" ht="12" x14ac:dyDescent="0.25">
      <c r="A40" s="122"/>
      <c r="B40" s="122"/>
    </row>
    <row r="41" spans="1:2" s="121" customFormat="1" ht="12" x14ac:dyDescent="0.25">
      <c r="A41" s="122"/>
      <c r="B41" s="122"/>
    </row>
    <row r="42" spans="1:2" s="121" customFormat="1" ht="12" x14ac:dyDescent="0.25">
      <c r="A42" s="122"/>
      <c r="B42" s="122"/>
    </row>
    <row r="43" spans="1:2" s="121" customFormat="1" ht="12" x14ac:dyDescent="0.25">
      <c r="A43" s="122"/>
      <c r="B43" s="122"/>
    </row>
    <row r="44" spans="1:2" s="120" customFormat="1" ht="12" x14ac:dyDescent="0.2">
      <c r="A44" s="67"/>
      <c r="B44" s="118"/>
    </row>
    <row r="45" spans="1:2" s="117" customFormat="1" ht="9" x14ac:dyDescent="0.15">
      <c r="A45" s="119"/>
      <c r="B45" s="118"/>
    </row>
    <row r="46" spans="1:2" s="117" customFormat="1" x14ac:dyDescent="0.2">
      <c r="B46" s="116"/>
    </row>
  </sheetData>
  <mergeCells count="2">
    <mergeCell ref="A1:D1"/>
    <mergeCell ref="B28:D28"/>
  </mergeCells>
  <pageMargins left="0.78740157480314965" right="0.78740157480314965" top="0.47244094488188981" bottom="0.47244094488188981" header="0.51181102362204722" footer="0.51181102362204722"/>
  <pageSetup paperSize="9" scale="99" firstPageNumber="2" orientation="landscape" useFirstPageNumber="1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04" t="s">
        <v>36</v>
      </c>
      <c r="B1" s="180"/>
      <c r="C1" s="180"/>
      <c r="D1" s="180"/>
      <c r="E1" s="180"/>
      <c r="F1" s="180"/>
      <c r="G1" s="180"/>
      <c r="H1" s="180"/>
      <c r="I1" s="31" t="s">
        <v>35</v>
      </c>
      <c r="J1" s="302" t="s">
        <v>36</v>
      </c>
      <c r="K1" s="180"/>
      <c r="L1" s="180"/>
      <c r="M1" s="180"/>
      <c r="N1" s="180"/>
      <c r="O1" s="180"/>
      <c r="P1" s="31" t="s">
        <v>35</v>
      </c>
    </row>
    <row r="2" spans="1:16" ht="12.75" x14ac:dyDescent="0.25">
      <c r="A2" s="175" t="s">
        <v>97</v>
      </c>
      <c r="B2" s="176"/>
      <c r="C2" s="176"/>
      <c r="D2" s="176"/>
      <c r="E2" s="176"/>
      <c r="F2" s="176"/>
      <c r="G2" s="176"/>
      <c r="H2" s="176"/>
      <c r="I2" s="30" t="s">
        <v>107</v>
      </c>
      <c r="J2" s="310" t="s">
        <v>97</v>
      </c>
      <c r="K2" s="176"/>
      <c r="L2" s="176"/>
      <c r="M2" s="176"/>
      <c r="N2" s="176"/>
      <c r="O2" s="176"/>
      <c r="P2" s="30" t="s">
        <v>107</v>
      </c>
    </row>
    <row r="3" spans="1:16" ht="12.75" x14ac:dyDescent="0.25">
      <c r="A3" s="193" t="s">
        <v>33</v>
      </c>
      <c r="B3" s="194"/>
      <c r="C3" s="194"/>
      <c r="D3" s="194"/>
      <c r="E3" s="194"/>
      <c r="F3" s="194"/>
      <c r="G3" s="194"/>
      <c r="H3" s="194"/>
      <c r="I3" s="29"/>
      <c r="J3" s="311" t="s">
        <v>33</v>
      </c>
      <c r="K3" s="194"/>
      <c r="L3" s="194"/>
      <c r="M3" s="194"/>
      <c r="N3" s="194"/>
      <c r="O3" s="194"/>
      <c r="P3" s="29"/>
    </row>
    <row r="5" spans="1:16" ht="12.75" x14ac:dyDescent="0.25">
      <c r="A5" s="304" t="s">
        <v>106</v>
      </c>
      <c r="B5" s="305"/>
      <c r="C5" s="305"/>
      <c r="D5" s="305"/>
      <c r="E5" s="305"/>
      <c r="F5" s="305"/>
      <c r="G5" s="305"/>
      <c r="H5" s="305"/>
      <c r="I5" s="305"/>
      <c r="J5" s="232" t="s">
        <v>106</v>
      </c>
      <c r="K5" s="233"/>
      <c r="L5" s="233"/>
      <c r="M5" s="233"/>
      <c r="N5" s="233"/>
      <c r="O5" s="233"/>
      <c r="P5" s="233"/>
    </row>
    <row r="6" spans="1:16" ht="22.5" x14ac:dyDescent="0.25">
      <c r="A6" s="12" t="s">
        <v>32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31</v>
      </c>
    </row>
    <row r="7" spans="1:16" ht="56.25" x14ac:dyDescent="0.25">
      <c r="A7" s="3" t="s">
        <v>30</v>
      </c>
      <c r="B7" s="3"/>
      <c r="C7" s="3" t="s">
        <v>86</v>
      </c>
      <c r="D7" s="3" t="s">
        <v>85</v>
      </c>
      <c r="E7" s="3" t="s">
        <v>84</v>
      </c>
      <c r="F7" s="3" t="s">
        <v>83</v>
      </c>
      <c r="G7" s="3" t="s">
        <v>82</v>
      </c>
      <c r="H7" s="3" t="s">
        <v>81</v>
      </c>
      <c r="I7" s="3" t="s">
        <v>28</v>
      </c>
      <c r="J7" s="3" t="s">
        <v>29</v>
      </c>
      <c r="K7" s="3" t="s">
        <v>27</v>
      </c>
    </row>
    <row r="8" spans="1:16" ht="12.75" x14ac:dyDescent="0.25">
      <c r="A8" s="308" t="s">
        <v>2</v>
      </c>
      <c r="B8" s="309"/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50155346</v>
      </c>
      <c r="I8" s="28">
        <v>0</v>
      </c>
      <c r="J8" s="28">
        <v>0</v>
      </c>
      <c r="K8" s="28">
        <v>50155346</v>
      </c>
    </row>
    <row r="9" spans="1:16" ht="22.5" x14ac:dyDescent="0.25">
      <c r="A9" s="33">
        <v>2051</v>
      </c>
      <c r="B9" s="32" t="s">
        <v>105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3578160</v>
      </c>
      <c r="I9" s="28">
        <v>0</v>
      </c>
      <c r="J9" s="28">
        <v>0</v>
      </c>
      <c r="K9" s="28">
        <v>3578160</v>
      </c>
    </row>
    <row r="10" spans="1:16" x14ac:dyDescent="0.25">
      <c r="A10" s="33">
        <v>21351</v>
      </c>
      <c r="B10" s="32" t="s">
        <v>100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1021015</v>
      </c>
      <c r="I10" s="28">
        <v>0</v>
      </c>
      <c r="J10" s="28">
        <v>0</v>
      </c>
      <c r="K10" s="28">
        <v>1021015</v>
      </c>
    </row>
    <row r="11" spans="1:16" ht="22.5" x14ac:dyDescent="0.25">
      <c r="A11" s="33">
        <v>2157</v>
      </c>
      <c r="B11" s="32" t="s">
        <v>104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894100</v>
      </c>
      <c r="I11" s="28">
        <v>0</v>
      </c>
      <c r="J11" s="28">
        <v>0</v>
      </c>
      <c r="K11" s="28">
        <v>894100</v>
      </c>
    </row>
    <row r="12" spans="1:16" ht="22.5" x14ac:dyDescent="0.25">
      <c r="A12" s="33">
        <v>21838</v>
      </c>
      <c r="B12" s="32" t="s">
        <v>103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6004226</v>
      </c>
      <c r="I12" s="28">
        <v>0</v>
      </c>
      <c r="J12" s="28">
        <v>0</v>
      </c>
      <c r="K12" s="28">
        <v>6004226</v>
      </c>
    </row>
    <row r="13" spans="1:16" ht="22.5" x14ac:dyDescent="0.25">
      <c r="A13" s="33">
        <v>21848</v>
      </c>
      <c r="B13" s="32" t="s">
        <v>102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261440</v>
      </c>
      <c r="I13" s="28">
        <v>0</v>
      </c>
      <c r="J13" s="28">
        <v>0</v>
      </c>
      <c r="K13" s="28">
        <v>261440</v>
      </c>
    </row>
    <row r="14" spans="1:16" x14ac:dyDescent="0.25">
      <c r="A14" s="33">
        <v>2185</v>
      </c>
      <c r="B14" s="32" t="s">
        <v>101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154900</v>
      </c>
      <c r="I14" s="28">
        <v>0</v>
      </c>
      <c r="J14" s="28">
        <v>0</v>
      </c>
      <c r="K14" s="28">
        <v>154900</v>
      </c>
    </row>
    <row r="15" spans="1:16" x14ac:dyDescent="0.25">
      <c r="A15" s="33">
        <v>2188</v>
      </c>
      <c r="B15" s="32" t="s">
        <v>29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1272236</v>
      </c>
      <c r="I15" s="28">
        <v>0</v>
      </c>
      <c r="J15" s="28">
        <v>0</v>
      </c>
      <c r="K15" s="28">
        <v>1272236</v>
      </c>
    </row>
    <row r="16" spans="1:16" x14ac:dyDescent="0.25">
      <c r="A16" s="33">
        <v>231351</v>
      </c>
      <c r="B16" s="32" t="s">
        <v>100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1884972</v>
      </c>
      <c r="I16" s="28">
        <v>0</v>
      </c>
      <c r="J16" s="28">
        <v>0</v>
      </c>
      <c r="K16" s="28">
        <v>1884972</v>
      </c>
    </row>
    <row r="17" spans="1:11" x14ac:dyDescent="0.25">
      <c r="A17" s="33">
        <v>23153</v>
      </c>
      <c r="B17" s="32" t="s">
        <v>99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500550</v>
      </c>
      <c r="I17" s="28">
        <v>0</v>
      </c>
      <c r="J17" s="28">
        <v>0</v>
      </c>
      <c r="K17" s="28">
        <v>500550</v>
      </c>
    </row>
    <row r="18" spans="1:11" ht="45" x14ac:dyDescent="0.25">
      <c r="A18" s="33">
        <v>23181</v>
      </c>
      <c r="B18" s="32" t="s">
        <v>98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34583747</v>
      </c>
      <c r="I18" s="28">
        <v>0</v>
      </c>
      <c r="J18" s="28">
        <v>0</v>
      </c>
      <c r="K18" s="28">
        <v>34583747</v>
      </c>
    </row>
    <row r="19" spans="1:11" ht="12.75" x14ac:dyDescent="0.25">
      <c r="A19" s="308" t="s">
        <v>1</v>
      </c>
      <c r="B19" s="309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12.75" x14ac:dyDescent="0.25">
      <c r="A20" s="306" t="s">
        <v>26</v>
      </c>
      <c r="B20" s="307"/>
      <c r="C20" s="307"/>
      <c r="D20" s="307"/>
      <c r="E20" s="307"/>
      <c r="F20" s="307"/>
      <c r="G20" s="307"/>
      <c r="H20" s="307"/>
      <c r="I20" s="307"/>
    </row>
  </sheetData>
  <mergeCells count="11">
    <mergeCell ref="A20:I20"/>
    <mergeCell ref="A5:I5"/>
    <mergeCell ref="A19:B19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3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A5" sqref="A5:J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04" t="s">
        <v>36</v>
      </c>
      <c r="B1" s="180"/>
      <c r="C1" s="180"/>
      <c r="D1" s="180"/>
      <c r="E1" s="180"/>
      <c r="F1" s="180"/>
      <c r="G1" s="180"/>
      <c r="H1" s="180"/>
      <c r="I1" s="31" t="s">
        <v>35</v>
      </c>
    </row>
    <row r="2" spans="1:9" ht="12.75" x14ac:dyDescent="0.25">
      <c r="A2" s="175" t="s">
        <v>34</v>
      </c>
      <c r="B2" s="176"/>
      <c r="C2" s="176"/>
      <c r="D2" s="176"/>
      <c r="E2" s="176"/>
      <c r="F2" s="176"/>
      <c r="G2" s="176"/>
      <c r="H2" s="176"/>
      <c r="I2" s="30" t="s">
        <v>96</v>
      </c>
    </row>
    <row r="3" spans="1:9" ht="12.75" x14ac:dyDescent="0.25">
      <c r="A3" s="193" t="s">
        <v>33</v>
      </c>
      <c r="B3" s="194"/>
      <c r="C3" s="194"/>
      <c r="D3" s="194"/>
      <c r="E3" s="194"/>
      <c r="F3" s="194"/>
      <c r="G3" s="194"/>
      <c r="H3" s="194"/>
      <c r="I3" s="29"/>
    </row>
    <row r="5" spans="1:9" ht="12.75" x14ac:dyDescent="0.25">
      <c r="A5" s="304" t="s">
        <v>95</v>
      </c>
      <c r="B5" s="305"/>
      <c r="C5" s="305"/>
      <c r="D5" s="305"/>
      <c r="E5" s="305"/>
      <c r="F5" s="305"/>
      <c r="G5" s="305"/>
      <c r="H5" s="305"/>
      <c r="I5" s="305"/>
    </row>
    <row r="6" spans="1:9" ht="22.5" x14ac:dyDescent="0.25">
      <c r="A6" s="12" t="s">
        <v>32</v>
      </c>
      <c r="B6" s="12" t="s">
        <v>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31</v>
      </c>
    </row>
    <row r="7" spans="1:9" ht="45" x14ac:dyDescent="0.25">
      <c r="A7" s="3" t="s">
        <v>30</v>
      </c>
      <c r="B7" s="3"/>
      <c r="C7" s="3" t="s">
        <v>94</v>
      </c>
      <c r="D7" s="3" t="s">
        <v>93</v>
      </c>
      <c r="E7" s="3" t="s">
        <v>92</v>
      </c>
      <c r="F7" s="3" t="s">
        <v>91</v>
      </c>
      <c r="G7" s="3" t="s">
        <v>90</v>
      </c>
      <c r="H7" s="3" t="s">
        <v>29</v>
      </c>
      <c r="I7" s="3" t="s">
        <v>27</v>
      </c>
    </row>
    <row r="8" spans="1:9" ht="12.75" x14ac:dyDescent="0.25">
      <c r="A8" s="308" t="s">
        <v>2</v>
      </c>
      <c r="B8" s="309"/>
      <c r="C8" s="28">
        <v>0</v>
      </c>
      <c r="D8" s="28">
        <v>1950957</v>
      </c>
      <c r="E8" s="28">
        <v>0</v>
      </c>
      <c r="F8" s="28">
        <v>0</v>
      </c>
      <c r="G8" s="28">
        <v>0</v>
      </c>
      <c r="H8" s="28">
        <v>0</v>
      </c>
      <c r="I8" s="28">
        <v>1950957</v>
      </c>
    </row>
    <row r="9" spans="1:9" ht="22.5" x14ac:dyDescent="0.25">
      <c r="A9" s="33">
        <v>65421</v>
      </c>
      <c r="B9" s="32" t="s">
        <v>89</v>
      </c>
      <c r="C9" s="28">
        <v>0</v>
      </c>
      <c r="D9" s="28">
        <v>1950957</v>
      </c>
      <c r="E9" s="28">
        <v>0</v>
      </c>
      <c r="F9" s="28">
        <v>0</v>
      </c>
      <c r="G9" s="28">
        <v>0</v>
      </c>
      <c r="H9" s="28">
        <v>0</v>
      </c>
      <c r="I9" s="28">
        <v>1950957</v>
      </c>
    </row>
    <row r="10" spans="1:9" ht="12.75" x14ac:dyDescent="0.25">
      <c r="A10" s="308" t="s">
        <v>1</v>
      </c>
      <c r="B10" s="309"/>
      <c r="C10" s="28"/>
      <c r="D10" s="28"/>
      <c r="E10" s="28"/>
      <c r="F10" s="28"/>
      <c r="G10" s="28"/>
      <c r="H10" s="28"/>
      <c r="I10" s="28"/>
    </row>
    <row r="11" spans="1:9" ht="12.75" x14ac:dyDescent="0.25">
      <c r="A11" s="306" t="s">
        <v>26</v>
      </c>
      <c r="B11" s="307"/>
      <c r="C11" s="307"/>
      <c r="D11" s="307"/>
      <c r="E11" s="307"/>
      <c r="F11" s="307"/>
      <c r="G11" s="307"/>
      <c r="H11" s="307"/>
      <c r="I11" s="307"/>
    </row>
  </sheetData>
  <mergeCells count="7">
    <mergeCell ref="A11:I11"/>
    <mergeCell ref="A5:I5"/>
    <mergeCell ref="A10:B10"/>
    <mergeCell ref="A8:B8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5" pageOrder="overThenDown" orientation="landscape" useFirstPageNumber="1" r:id="rId1"/>
  <headerFoot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04" t="s">
        <v>36</v>
      </c>
      <c r="B1" s="180"/>
      <c r="C1" s="180"/>
      <c r="D1" s="180"/>
      <c r="E1" s="180"/>
      <c r="F1" s="180"/>
      <c r="G1" s="180"/>
      <c r="H1" s="180"/>
      <c r="I1" s="31" t="s">
        <v>35</v>
      </c>
      <c r="J1" s="302" t="s">
        <v>36</v>
      </c>
      <c r="K1" s="180"/>
      <c r="L1" s="180"/>
      <c r="M1" s="180"/>
      <c r="N1" s="180"/>
      <c r="O1" s="180"/>
      <c r="P1" s="31" t="s">
        <v>35</v>
      </c>
    </row>
    <row r="2" spans="1:16" ht="12.75" x14ac:dyDescent="0.25">
      <c r="A2" s="175" t="s">
        <v>34</v>
      </c>
      <c r="B2" s="176"/>
      <c r="C2" s="176"/>
      <c r="D2" s="176"/>
      <c r="E2" s="176"/>
      <c r="F2" s="176"/>
      <c r="G2" s="176"/>
      <c r="H2" s="176"/>
      <c r="I2" s="30" t="s">
        <v>88</v>
      </c>
      <c r="J2" s="310" t="s">
        <v>34</v>
      </c>
      <c r="K2" s="176"/>
      <c r="L2" s="176"/>
      <c r="M2" s="176"/>
      <c r="N2" s="176"/>
      <c r="O2" s="176"/>
      <c r="P2" s="30" t="s">
        <v>88</v>
      </c>
    </row>
    <row r="3" spans="1:16" ht="12.75" x14ac:dyDescent="0.25">
      <c r="A3" s="193" t="s">
        <v>33</v>
      </c>
      <c r="B3" s="194"/>
      <c r="C3" s="194"/>
      <c r="D3" s="194"/>
      <c r="E3" s="194"/>
      <c r="F3" s="194"/>
      <c r="G3" s="194"/>
      <c r="H3" s="194"/>
      <c r="I3" s="29"/>
      <c r="J3" s="311" t="s">
        <v>33</v>
      </c>
      <c r="K3" s="194"/>
      <c r="L3" s="194"/>
      <c r="M3" s="194"/>
      <c r="N3" s="194"/>
      <c r="O3" s="194"/>
      <c r="P3" s="29"/>
    </row>
    <row r="5" spans="1:16" ht="12.75" x14ac:dyDescent="0.25">
      <c r="A5" s="304" t="s">
        <v>87</v>
      </c>
      <c r="B5" s="305"/>
      <c r="C5" s="305"/>
      <c r="D5" s="305"/>
      <c r="E5" s="305"/>
      <c r="F5" s="305"/>
      <c r="G5" s="305"/>
      <c r="H5" s="305"/>
      <c r="I5" s="305"/>
      <c r="J5" s="232" t="s">
        <v>87</v>
      </c>
      <c r="K5" s="233"/>
      <c r="L5" s="233"/>
      <c r="M5" s="233"/>
      <c r="N5" s="233"/>
      <c r="O5" s="233"/>
      <c r="P5" s="233"/>
    </row>
    <row r="6" spans="1:16" ht="22.5" x14ac:dyDescent="0.25">
      <c r="A6" s="12" t="s">
        <v>32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31</v>
      </c>
    </row>
    <row r="7" spans="1:16" ht="56.25" x14ac:dyDescent="0.25">
      <c r="A7" s="3" t="s">
        <v>30</v>
      </c>
      <c r="B7" s="3"/>
      <c r="C7" s="3" t="s">
        <v>86</v>
      </c>
      <c r="D7" s="3" t="s">
        <v>85</v>
      </c>
      <c r="E7" s="3" t="s">
        <v>84</v>
      </c>
      <c r="F7" s="3" t="s">
        <v>83</v>
      </c>
      <c r="G7" s="3" t="s">
        <v>82</v>
      </c>
      <c r="H7" s="3" t="s">
        <v>81</v>
      </c>
      <c r="I7" s="3" t="s">
        <v>28</v>
      </c>
      <c r="J7" s="3" t="s">
        <v>29</v>
      </c>
      <c r="K7" s="3" t="s">
        <v>27</v>
      </c>
    </row>
    <row r="8" spans="1:16" ht="12.75" x14ac:dyDescent="0.25">
      <c r="A8" s="308" t="s">
        <v>2</v>
      </c>
      <c r="B8" s="309"/>
      <c r="C8" s="28">
        <v>793791</v>
      </c>
      <c r="D8" s="28">
        <v>0</v>
      </c>
      <c r="E8" s="28">
        <v>0</v>
      </c>
      <c r="F8" s="28">
        <v>0</v>
      </c>
      <c r="G8" s="28">
        <v>0</v>
      </c>
      <c r="H8" s="28">
        <v>533554822</v>
      </c>
      <c r="I8" s="28">
        <v>0</v>
      </c>
      <c r="J8" s="28">
        <v>0</v>
      </c>
      <c r="K8" s="28">
        <v>534348613</v>
      </c>
    </row>
    <row r="9" spans="1:16" x14ac:dyDescent="0.25">
      <c r="A9" s="33">
        <v>60611</v>
      </c>
      <c r="B9" s="32" t="s">
        <v>80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221931</v>
      </c>
      <c r="I9" s="28">
        <v>0</v>
      </c>
      <c r="J9" s="28">
        <v>0</v>
      </c>
      <c r="K9" s="28">
        <v>221931</v>
      </c>
    </row>
    <row r="10" spans="1:16" x14ac:dyDescent="0.25">
      <c r="A10" s="33">
        <v>60612</v>
      </c>
      <c r="B10" s="32" t="s">
        <v>79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34946314</v>
      </c>
      <c r="I10" s="28">
        <v>0</v>
      </c>
      <c r="J10" s="28">
        <v>0</v>
      </c>
      <c r="K10" s="28">
        <v>34946314</v>
      </c>
    </row>
    <row r="11" spans="1:16" x14ac:dyDescent="0.25">
      <c r="A11" s="33">
        <v>60618</v>
      </c>
      <c r="B11" s="32" t="s">
        <v>78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2170848</v>
      </c>
      <c r="I11" s="28">
        <v>0</v>
      </c>
      <c r="J11" s="28">
        <v>0</v>
      </c>
      <c r="K11" s="28">
        <v>2170848</v>
      </c>
    </row>
    <row r="12" spans="1:16" x14ac:dyDescent="0.25">
      <c r="A12" s="33">
        <v>60622</v>
      </c>
      <c r="B12" s="32" t="s">
        <v>77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5886547</v>
      </c>
      <c r="I12" s="28">
        <v>0</v>
      </c>
      <c r="J12" s="28">
        <v>0</v>
      </c>
      <c r="K12" s="28">
        <v>5886547</v>
      </c>
    </row>
    <row r="13" spans="1:16" ht="22.5" x14ac:dyDescent="0.25">
      <c r="A13" s="33">
        <v>60628</v>
      </c>
      <c r="B13" s="32" t="s">
        <v>76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13174929</v>
      </c>
      <c r="I13" s="28">
        <v>0</v>
      </c>
      <c r="J13" s="28">
        <v>0</v>
      </c>
      <c r="K13" s="28">
        <v>13174929</v>
      </c>
    </row>
    <row r="14" spans="1:16" x14ac:dyDescent="0.25">
      <c r="A14" s="33">
        <v>60631</v>
      </c>
      <c r="B14" s="32" t="s">
        <v>75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330545</v>
      </c>
      <c r="I14" s="28">
        <v>0</v>
      </c>
      <c r="J14" s="28">
        <v>0</v>
      </c>
      <c r="K14" s="28">
        <v>330545</v>
      </c>
    </row>
    <row r="15" spans="1:16" ht="22.5" x14ac:dyDescent="0.25">
      <c r="A15" s="33">
        <v>60632</v>
      </c>
      <c r="B15" s="32" t="s">
        <v>74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3824185</v>
      </c>
      <c r="I15" s="28">
        <v>0</v>
      </c>
      <c r="J15" s="28">
        <v>0</v>
      </c>
      <c r="K15" s="28">
        <v>3824185</v>
      </c>
    </row>
    <row r="16" spans="1:16" ht="22.5" x14ac:dyDescent="0.25">
      <c r="A16" s="33">
        <v>60636</v>
      </c>
      <c r="B16" s="32" t="s">
        <v>73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459908</v>
      </c>
      <c r="I16" s="28">
        <v>0</v>
      </c>
      <c r="J16" s="28">
        <v>0</v>
      </c>
      <c r="K16" s="28">
        <v>459908</v>
      </c>
    </row>
    <row r="17" spans="1:11" ht="22.5" x14ac:dyDescent="0.25">
      <c r="A17" s="33">
        <v>6064</v>
      </c>
      <c r="B17" s="32" t="s">
        <v>72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2248538</v>
      </c>
      <c r="I17" s="28">
        <v>0</v>
      </c>
      <c r="J17" s="28">
        <v>0</v>
      </c>
      <c r="K17" s="28">
        <v>2248538</v>
      </c>
    </row>
    <row r="18" spans="1:11" ht="22.5" x14ac:dyDescent="0.25">
      <c r="A18" s="33">
        <v>6068</v>
      </c>
      <c r="B18" s="32" t="s">
        <v>71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21810</v>
      </c>
      <c r="I18" s="28">
        <v>0</v>
      </c>
      <c r="J18" s="28">
        <v>0</v>
      </c>
      <c r="K18" s="28">
        <v>21810</v>
      </c>
    </row>
    <row r="19" spans="1:11" ht="22.5" x14ac:dyDescent="0.25">
      <c r="A19" s="33">
        <v>607</v>
      </c>
      <c r="B19" s="32" t="s">
        <v>70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1428325</v>
      </c>
      <c r="I19" s="28">
        <v>0</v>
      </c>
      <c r="J19" s="28">
        <v>0</v>
      </c>
      <c r="K19" s="28">
        <v>1428325</v>
      </c>
    </row>
    <row r="20" spans="1:11" ht="33.75" x14ac:dyDescent="0.25">
      <c r="A20" s="33">
        <v>611</v>
      </c>
      <c r="B20" s="32" t="s">
        <v>69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3690818</v>
      </c>
      <c r="I20" s="28">
        <v>0</v>
      </c>
      <c r="J20" s="28">
        <v>0</v>
      </c>
      <c r="K20" s="28">
        <v>3690818</v>
      </c>
    </row>
    <row r="21" spans="1:11" x14ac:dyDescent="0.25">
      <c r="A21" s="33">
        <v>6135</v>
      </c>
      <c r="B21" s="32" t="s">
        <v>68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22480232</v>
      </c>
      <c r="I21" s="28">
        <v>0</v>
      </c>
      <c r="J21" s="28">
        <v>0</v>
      </c>
      <c r="K21" s="28">
        <v>22480232</v>
      </c>
    </row>
    <row r="22" spans="1:11" x14ac:dyDescent="0.25">
      <c r="A22" s="33">
        <v>61521</v>
      </c>
      <c r="B22" s="32" t="s">
        <v>67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1217000</v>
      </c>
      <c r="I22" s="28">
        <v>0</v>
      </c>
      <c r="J22" s="28">
        <v>0</v>
      </c>
      <c r="K22" s="28">
        <v>1217000</v>
      </c>
    </row>
    <row r="23" spans="1:11" x14ac:dyDescent="0.25">
      <c r="A23" s="33">
        <v>61522</v>
      </c>
      <c r="B23" s="32" t="s">
        <v>66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4727466</v>
      </c>
      <c r="I23" s="28">
        <v>0</v>
      </c>
      <c r="J23" s="28">
        <v>0</v>
      </c>
      <c r="K23" s="28">
        <v>4727466</v>
      </c>
    </row>
    <row r="24" spans="1:11" x14ac:dyDescent="0.25">
      <c r="A24" s="33">
        <v>61523</v>
      </c>
      <c r="B24" s="32" t="s">
        <v>65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11991901</v>
      </c>
      <c r="I24" s="28">
        <v>0</v>
      </c>
      <c r="J24" s="28">
        <v>0</v>
      </c>
      <c r="K24" s="28">
        <v>11991901</v>
      </c>
    </row>
    <row r="25" spans="1:11" x14ac:dyDescent="0.25">
      <c r="A25" s="33">
        <v>61551</v>
      </c>
      <c r="B25" s="32" t="s">
        <v>64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2156255</v>
      </c>
      <c r="I25" s="28">
        <v>0</v>
      </c>
      <c r="J25" s="28">
        <v>0</v>
      </c>
      <c r="K25" s="28">
        <v>2156255</v>
      </c>
    </row>
    <row r="26" spans="1:11" x14ac:dyDescent="0.25">
      <c r="A26" s="33">
        <v>61552</v>
      </c>
      <c r="B26" s="32" t="s">
        <v>63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37900</v>
      </c>
      <c r="I26" s="28">
        <v>0</v>
      </c>
      <c r="J26" s="28">
        <v>0</v>
      </c>
      <c r="K26" s="28">
        <v>37900</v>
      </c>
    </row>
    <row r="27" spans="1:11" x14ac:dyDescent="0.25">
      <c r="A27" s="33">
        <v>61558</v>
      </c>
      <c r="B27" s="32" t="s">
        <v>62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548180</v>
      </c>
      <c r="I27" s="28">
        <v>0</v>
      </c>
      <c r="J27" s="28">
        <v>0</v>
      </c>
      <c r="K27" s="28">
        <v>548180</v>
      </c>
    </row>
    <row r="28" spans="1:11" ht="22.5" x14ac:dyDescent="0.25">
      <c r="A28" s="33">
        <v>61568</v>
      </c>
      <c r="B28" s="32" t="s">
        <v>61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265900</v>
      </c>
      <c r="I28" s="28">
        <v>0</v>
      </c>
      <c r="J28" s="28">
        <v>0</v>
      </c>
      <c r="K28" s="28">
        <v>265900</v>
      </c>
    </row>
    <row r="29" spans="1:11" x14ac:dyDescent="0.25">
      <c r="A29" s="33">
        <v>616</v>
      </c>
      <c r="B29" s="32" t="s">
        <v>60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350297</v>
      </c>
      <c r="I29" s="28">
        <v>0</v>
      </c>
      <c r="J29" s="28">
        <v>0</v>
      </c>
      <c r="K29" s="28">
        <v>350297</v>
      </c>
    </row>
    <row r="30" spans="1:11" ht="22.5" x14ac:dyDescent="0.25">
      <c r="A30" s="33">
        <v>6161</v>
      </c>
      <c r="B30" s="32" t="s">
        <v>59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952388</v>
      </c>
      <c r="I30" s="28">
        <v>0</v>
      </c>
      <c r="J30" s="28">
        <v>0</v>
      </c>
      <c r="K30" s="28">
        <v>952388</v>
      </c>
    </row>
    <row r="31" spans="1:11" ht="22.5" x14ac:dyDescent="0.25">
      <c r="A31" s="33">
        <v>6185</v>
      </c>
      <c r="B31" s="32" t="s">
        <v>58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261757</v>
      </c>
      <c r="I31" s="28">
        <v>0</v>
      </c>
      <c r="J31" s="28">
        <v>0</v>
      </c>
      <c r="K31" s="28">
        <v>261757</v>
      </c>
    </row>
    <row r="32" spans="1:11" x14ac:dyDescent="0.25">
      <c r="A32" s="33">
        <v>6188</v>
      </c>
      <c r="B32" s="32" t="s">
        <v>57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2253705</v>
      </c>
      <c r="I32" s="28">
        <v>0</v>
      </c>
      <c r="J32" s="28">
        <v>0</v>
      </c>
      <c r="K32" s="28">
        <v>2253705</v>
      </c>
    </row>
    <row r="33" spans="1:11" ht="33.75" x14ac:dyDescent="0.25">
      <c r="A33" s="33">
        <v>6225</v>
      </c>
      <c r="B33" s="32" t="s">
        <v>56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918000</v>
      </c>
      <c r="I33" s="28">
        <v>0</v>
      </c>
      <c r="J33" s="28">
        <v>0</v>
      </c>
      <c r="K33" s="28">
        <v>918000</v>
      </c>
    </row>
    <row r="34" spans="1:11" ht="22.5" x14ac:dyDescent="0.25">
      <c r="A34" s="33">
        <v>62268</v>
      </c>
      <c r="B34" s="32" t="s">
        <v>55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261063</v>
      </c>
      <c r="I34" s="28">
        <v>0</v>
      </c>
      <c r="J34" s="28">
        <v>0</v>
      </c>
      <c r="K34" s="28">
        <v>261063</v>
      </c>
    </row>
    <row r="35" spans="1:11" x14ac:dyDescent="0.25">
      <c r="A35" s="33">
        <v>6228</v>
      </c>
      <c r="B35" s="32" t="s">
        <v>54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20302</v>
      </c>
      <c r="I35" s="28">
        <v>0</v>
      </c>
      <c r="J35" s="28">
        <v>0</v>
      </c>
      <c r="K35" s="28">
        <v>20302</v>
      </c>
    </row>
    <row r="36" spans="1:11" x14ac:dyDescent="0.25">
      <c r="A36" s="33">
        <v>6232</v>
      </c>
      <c r="B36" s="32" t="s">
        <v>53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657956</v>
      </c>
      <c r="I36" s="28">
        <v>0</v>
      </c>
      <c r="J36" s="28">
        <v>0</v>
      </c>
      <c r="K36" s="28">
        <v>657956</v>
      </c>
    </row>
    <row r="37" spans="1:11" ht="22.5" x14ac:dyDescent="0.25">
      <c r="A37" s="33">
        <v>6236</v>
      </c>
      <c r="B37" s="32" t="s">
        <v>52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339465</v>
      </c>
      <c r="I37" s="28">
        <v>0</v>
      </c>
      <c r="J37" s="28">
        <v>0</v>
      </c>
      <c r="K37" s="28">
        <v>339465</v>
      </c>
    </row>
    <row r="38" spans="1:11" x14ac:dyDescent="0.25">
      <c r="A38" s="33">
        <v>6241</v>
      </c>
      <c r="B38" s="32" t="s">
        <v>51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9517030</v>
      </c>
      <c r="I38" s="28">
        <v>0</v>
      </c>
      <c r="J38" s="28">
        <v>0</v>
      </c>
      <c r="K38" s="28">
        <v>9517030</v>
      </c>
    </row>
    <row r="39" spans="1:11" ht="22.5" x14ac:dyDescent="0.25">
      <c r="A39" s="33">
        <v>6251</v>
      </c>
      <c r="B39" s="32" t="s">
        <v>50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2830584</v>
      </c>
      <c r="I39" s="28">
        <v>0</v>
      </c>
      <c r="J39" s="28">
        <v>0</v>
      </c>
      <c r="K39" s="28">
        <v>2830584</v>
      </c>
    </row>
    <row r="40" spans="1:11" ht="22.5" x14ac:dyDescent="0.25">
      <c r="A40" s="33">
        <v>6262</v>
      </c>
      <c r="B40" s="32" t="s">
        <v>49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189733056</v>
      </c>
      <c r="I40" s="28">
        <v>0</v>
      </c>
      <c r="J40" s="28">
        <v>0</v>
      </c>
      <c r="K40" s="28">
        <v>189733056</v>
      </c>
    </row>
    <row r="41" spans="1:11" ht="33.75" x14ac:dyDescent="0.25">
      <c r="A41" s="33">
        <v>6285</v>
      </c>
      <c r="B41" s="32" t="s">
        <v>48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72860</v>
      </c>
      <c r="I41" s="28">
        <v>0</v>
      </c>
      <c r="J41" s="28">
        <v>0</v>
      </c>
      <c r="K41" s="28">
        <v>72860</v>
      </c>
    </row>
    <row r="42" spans="1:11" x14ac:dyDescent="0.25">
      <c r="A42" s="33">
        <v>6351</v>
      </c>
      <c r="B42" s="32" t="s">
        <v>47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1355082</v>
      </c>
      <c r="I42" s="28">
        <v>0</v>
      </c>
      <c r="J42" s="28">
        <v>0</v>
      </c>
      <c r="K42" s="28">
        <v>1355082</v>
      </c>
    </row>
    <row r="43" spans="1:11" ht="22.5" x14ac:dyDescent="0.25">
      <c r="A43" s="33">
        <v>64111</v>
      </c>
      <c r="B43" s="32" t="s">
        <v>46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166025462</v>
      </c>
      <c r="I43" s="28">
        <v>0</v>
      </c>
      <c r="J43" s="28">
        <v>0</v>
      </c>
      <c r="K43" s="28">
        <v>166025462</v>
      </c>
    </row>
    <row r="44" spans="1:11" x14ac:dyDescent="0.25">
      <c r="A44" s="33">
        <v>6453</v>
      </c>
      <c r="B44" s="32" t="s">
        <v>45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29237309</v>
      </c>
      <c r="I44" s="28">
        <v>0</v>
      </c>
      <c r="J44" s="28">
        <v>0</v>
      </c>
      <c r="K44" s="28">
        <v>29237309</v>
      </c>
    </row>
    <row r="45" spans="1:11" ht="22.5" x14ac:dyDescent="0.25">
      <c r="A45" s="33">
        <v>6458</v>
      </c>
      <c r="B45" s="32" t="s">
        <v>44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649214</v>
      </c>
      <c r="I45" s="28">
        <v>0</v>
      </c>
      <c r="J45" s="28">
        <v>0</v>
      </c>
      <c r="K45" s="28">
        <v>649214</v>
      </c>
    </row>
    <row r="46" spans="1:11" ht="22.5" x14ac:dyDescent="0.25">
      <c r="A46" s="33">
        <v>648</v>
      </c>
      <c r="B46" s="32" t="s">
        <v>43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1118842</v>
      </c>
      <c r="I46" s="28">
        <v>0</v>
      </c>
      <c r="J46" s="28">
        <v>0</v>
      </c>
      <c r="K46" s="28">
        <v>1118842</v>
      </c>
    </row>
    <row r="47" spans="1:11" ht="22.5" x14ac:dyDescent="0.25">
      <c r="A47" s="33">
        <v>6558</v>
      </c>
      <c r="B47" s="32" t="s">
        <v>42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4366132</v>
      </c>
      <c r="I47" s="28">
        <v>0</v>
      </c>
      <c r="J47" s="28">
        <v>0</v>
      </c>
      <c r="K47" s="28">
        <v>4366132</v>
      </c>
    </row>
    <row r="48" spans="1:11" ht="22.5" x14ac:dyDescent="0.25">
      <c r="A48" s="33">
        <v>66111</v>
      </c>
      <c r="B48" s="32" t="s">
        <v>41</v>
      </c>
      <c r="C48" s="28">
        <v>793791</v>
      </c>
      <c r="D48" s="28">
        <v>0</v>
      </c>
      <c r="E48" s="28">
        <v>0</v>
      </c>
      <c r="F48" s="28">
        <v>0</v>
      </c>
      <c r="G48" s="28">
        <v>0</v>
      </c>
      <c r="H48" s="28">
        <v>10702746</v>
      </c>
      <c r="I48" s="28">
        <v>0</v>
      </c>
      <c r="J48" s="28">
        <v>0</v>
      </c>
      <c r="K48" s="28">
        <v>11496537</v>
      </c>
    </row>
    <row r="49" spans="1:11" ht="22.5" x14ac:dyDescent="0.25">
      <c r="A49" s="33">
        <v>668</v>
      </c>
      <c r="B49" s="32" t="s">
        <v>40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5938</v>
      </c>
      <c r="I49" s="28">
        <v>0</v>
      </c>
      <c r="J49" s="28">
        <v>0</v>
      </c>
      <c r="K49" s="28">
        <v>5938</v>
      </c>
    </row>
    <row r="50" spans="1:11" ht="22.5" x14ac:dyDescent="0.25">
      <c r="A50" s="33">
        <v>673</v>
      </c>
      <c r="B50" s="32" t="s">
        <v>39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96102</v>
      </c>
      <c r="I50" s="28">
        <v>0</v>
      </c>
      <c r="J50" s="28">
        <v>0</v>
      </c>
      <c r="K50" s="28">
        <v>96102</v>
      </c>
    </row>
    <row r="51" spans="1:11" ht="12.75" x14ac:dyDescent="0.25">
      <c r="A51" s="308" t="s">
        <v>1</v>
      </c>
      <c r="B51" s="309"/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769764233</v>
      </c>
      <c r="I51" s="28">
        <v>0</v>
      </c>
      <c r="J51" s="28">
        <v>0</v>
      </c>
      <c r="K51" s="28">
        <v>769764233</v>
      </c>
    </row>
    <row r="52" spans="1:11" x14ac:dyDescent="0.25">
      <c r="A52" s="33">
        <v>7082</v>
      </c>
      <c r="B52" s="32" t="s">
        <v>38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299140649</v>
      </c>
      <c r="I52" s="28">
        <v>0</v>
      </c>
      <c r="J52" s="28">
        <v>0</v>
      </c>
      <c r="K52" s="28">
        <v>299140649</v>
      </c>
    </row>
    <row r="53" spans="1:11" ht="45" x14ac:dyDescent="0.25">
      <c r="A53" s="33">
        <v>7088</v>
      </c>
      <c r="B53" s="32" t="s">
        <v>37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470623584</v>
      </c>
      <c r="I53" s="28">
        <v>0</v>
      </c>
      <c r="J53" s="28">
        <v>0</v>
      </c>
      <c r="K53" s="28">
        <v>470623584</v>
      </c>
    </row>
    <row r="54" spans="1:11" ht="12.75" x14ac:dyDescent="0.25">
      <c r="A54" s="306" t="s">
        <v>26</v>
      </c>
      <c r="B54" s="307"/>
      <c r="C54" s="307"/>
      <c r="D54" s="307"/>
      <c r="E54" s="307"/>
      <c r="F54" s="307"/>
      <c r="G54" s="307"/>
      <c r="H54" s="307"/>
      <c r="I54" s="307"/>
    </row>
  </sheetData>
  <mergeCells count="11">
    <mergeCell ref="A54:I54"/>
    <mergeCell ref="A5:I5"/>
    <mergeCell ref="A51:B51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6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A39" sqref="A39:D39"/>
    </sheetView>
  </sheetViews>
  <sheetFormatPr baseColWidth="10" defaultRowHeight="11.25" x14ac:dyDescent="0.25"/>
  <cols>
    <col min="1" max="1" width="26.7109375" style="6" customWidth="1"/>
    <col min="2" max="5" width="15.7109375" style="6" customWidth="1"/>
    <col min="6" max="16384" width="11.42578125" style="6"/>
  </cols>
  <sheetData>
    <row r="1" spans="1:4" ht="12.75" x14ac:dyDescent="0.25">
      <c r="A1" s="316" t="s">
        <v>3</v>
      </c>
      <c r="B1" s="317"/>
      <c r="C1" s="317"/>
      <c r="D1" s="318"/>
    </row>
    <row r="2" spans="1:4" ht="12.75" x14ac:dyDescent="0.25">
      <c r="A2" s="319" t="s">
        <v>25</v>
      </c>
      <c r="B2" s="320"/>
      <c r="C2" s="320"/>
      <c r="D2" s="321"/>
    </row>
    <row r="3" spans="1:4" ht="12.75" x14ac:dyDescent="0.25">
      <c r="A3" s="322" t="s">
        <v>24</v>
      </c>
      <c r="B3" s="323"/>
      <c r="C3" s="323"/>
      <c r="D3" s="324"/>
    </row>
    <row r="5" spans="1:4" ht="12.75" x14ac:dyDescent="0.25">
      <c r="A5" s="325" t="s">
        <v>23</v>
      </c>
      <c r="B5" s="326"/>
      <c r="C5" s="326"/>
      <c r="D5" s="326"/>
    </row>
    <row r="6" spans="1:4" x14ac:dyDescent="0.25">
      <c r="A6" s="23" t="s">
        <v>18</v>
      </c>
      <c r="B6" s="22" t="s">
        <v>17</v>
      </c>
      <c r="C6" s="22" t="s">
        <v>16</v>
      </c>
      <c r="D6" s="22" t="s">
        <v>15</v>
      </c>
    </row>
    <row r="7" spans="1:4" x14ac:dyDescent="0.25">
      <c r="A7" s="17" t="s">
        <v>14</v>
      </c>
      <c r="B7" s="16"/>
      <c r="C7" s="16"/>
      <c r="D7" s="16"/>
    </row>
    <row r="8" spans="1:4" x14ac:dyDescent="0.25">
      <c r="A8" s="21" t="s">
        <v>2</v>
      </c>
      <c r="B8" s="20">
        <v>1884049750</v>
      </c>
      <c r="C8" s="20">
        <v>359569826</v>
      </c>
      <c r="D8" s="20">
        <v>1524213895</v>
      </c>
    </row>
    <row r="9" spans="1:4" x14ac:dyDescent="0.25">
      <c r="A9" s="19" t="s">
        <v>1</v>
      </c>
      <c r="B9" s="18">
        <v>1884049750</v>
      </c>
      <c r="C9" s="18">
        <v>432676381</v>
      </c>
      <c r="D9" s="18">
        <v>1186797458</v>
      </c>
    </row>
    <row r="10" spans="1:4" x14ac:dyDescent="0.25">
      <c r="A10" s="17" t="s">
        <v>13</v>
      </c>
      <c r="B10" s="16"/>
      <c r="C10" s="16"/>
      <c r="D10" s="16"/>
    </row>
    <row r="11" spans="1:4" x14ac:dyDescent="0.25">
      <c r="A11" s="21" t="s">
        <v>2</v>
      </c>
      <c r="B11" s="20">
        <v>3901434890</v>
      </c>
      <c r="C11" s="20">
        <v>3093101811</v>
      </c>
      <c r="D11" s="20">
        <v>471420764</v>
      </c>
    </row>
    <row r="12" spans="1:4" x14ac:dyDescent="0.25">
      <c r="A12" s="27" t="s">
        <v>1</v>
      </c>
      <c r="B12" s="26">
        <v>3901434890</v>
      </c>
      <c r="C12" s="26">
        <v>3348989478</v>
      </c>
      <c r="D12" s="26">
        <v>110987350</v>
      </c>
    </row>
    <row r="13" spans="1:4" ht="12.75" x14ac:dyDescent="0.25">
      <c r="A13" s="312" t="s">
        <v>22</v>
      </c>
      <c r="B13" s="313"/>
      <c r="C13" s="313"/>
      <c r="D13" s="313"/>
    </row>
    <row r="14" spans="1:4" ht="22.5" x14ac:dyDescent="0.25">
      <c r="A14" s="23" t="s">
        <v>18</v>
      </c>
      <c r="B14" s="22" t="s">
        <v>20</v>
      </c>
      <c r="C14" s="22" t="s">
        <v>16</v>
      </c>
      <c r="D14" s="22" t="s">
        <v>15</v>
      </c>
    </row>
    <row r="15" spans="1:4" x14ac:dyDescent="0.25">
      <c r="A15" s="17" t="s">
        <v>14</v>
      </c>
      <c r="B15" s="16"/>
      <c r="C15" s="16"/>
      <c r="D15" s="16"/>
    </row>
    <row r="16" spans="1:4" x14ac:dyDescent="0.25">
      <c r="A16" s="21" t="s">
        <v>2</v>
      </c>
      <c r="B16" s="20">
        <v>308593888</v>
      </c>
      <c r="C16" s="20">
        <v>129236980</v>
      </c>
      <c r="D16" s="20">
        <v>179138542</v>
      </c>
    </row>
    <row r="17" spans="1:4" x14ac:dyDescent="0.25">
      <c r="A17" s="19" t="s">
        <v>1</v>
      </c>
      <c r="B17" s="18">
        <v>308593888</v>
      </c>
      <c r="C17" s="18">
        <v>77827760</v>
      </c>
      <c r="D17" s="18">
        <v>0</v>
      </c>
    </row>
    <row r="18" spans="1:4" x14ac:dyDescent="0.25">
      <c r="A18" s="19" t="s">
        <v>2</v>
      </c>
      <c r="B18" s="18">
        <v>1196742430</v>
      </c>
      <c r="C18" s="18">
        <v>536299570</v>
      </c>
      <c r="D18" s="18">
        <v>143978118</v>
      </c>
    </row>
    <row r="19" spans="1:4" x14ac:dyDescent="0.25">
      <c r="A19" s="17" t="s">
        <v>13</v>
      </c>
      <c r="B19" s="16"/>
      <c r="C19" s="16"/>
      <c r="D19" s="16"/>
    </row>
    <row r="20" spans="1:4" x14ac:dyDescent="0.25">
      <c r="A20" s="25" t="s">
        <v>1</v>
      </c>
      <c r="B20" s="24">
        <v>1196742430</v>
      </c>
      <c r="C20" s="24">
        <v>769764233</v>
      </c>
      <c r="D20" s="24">
        <v>72412910</v>
      </c>
    </row>
    <row r="21" spans="1:4" ht="12.75" x14ac:dyDescent="0.25">
      <c r="A21" s="312" t="s">
        <v>21</v>
      </c>
      <c r="B21" s="313"/>
      <c r="C21" s="313"/>
      <c r="D21" s="313"/>
    </row>
    <row r="22" spans="1:4" ht="22.5" x14ac:dyDescent="0.25">
      <c r="A22" s="23" t="s">
        <v>18</v>
      </c>
      <c r="B22" s="22" t="s">
        <v>20</v>
      </c>
      <c r="C22" s="22" t="s">
        <v>16</v>
      </c>
      <c r="D22" s="22" t="s">
        <v>15</v>
      </c>
    </row>
    <row r="23" spans="1:4" x14ac:dyDescent="0.25">
      <c r="A23" s="17" t="s">
        <v>14</v>
      </c>
      <c r="B23" s="16"/>
      <c r="C23" s="16"/>
      <c r="D23" s="16"/>
    </row>
    <row r="24" spans="1:4" x14ac:dyDescent="0.25">
      <c r="A24" s="21" t="s">
        <v>2</v>
      </c>
      <c r="B24" s="20">
        <v>3647961881</v>
      </c>
      <c r="C24" s="20">
        <v>243562766</v>
      </c>
      <c r="D24" s="20">
        <v>3404399115</v>
      </c>
    </row>
    <row r="25" spans="1:4" x14ac:dyDescent="0.25">
      <c r="A25" s="19" t="s">
        <v>1</v>
      </c>
      <c r="B25" s="18">
        <v>3647961881</v>
      </c>
      <c r="C25" s="18">
        <v>717842089</v>
      </c>
      <c r="D25" s="18">
        <v>2930181356</v>
      </c>
    </row>
    <row r="26" spans="1:4" x14ac:dyDescent="0.25">
      <c r="A26" s="19" t="s">
        <v>2</v>
      </c>
      <c r="B26" s="18">
        <v>244042959</v>
      </c>
      <c r="C26" s="18">
        <v>66077710</v>
      </c>
      <c r="D26" s="18">
        <v>177965249</v>
      </c>
    </row>
    <row r="27" spans="1:4" x14ac:dyDescent="0.25">
      <c r="A27" s="17" t="s">
        <v>13</v>
      </c>
      <c r="B27" s="16"/>
      <c r="C27" s="16"/>
      <c r="D27" s="16"/>
    </row>
    <row r="28" spans="1:4" x14ac:dyDescent="0.25">
      <c r="A28" s="25" t="s">
        <v>1</v>
      </c>
      <c r="B28" s="24">
        <v>244042959</v>
      </c>
      <c r="C28" s="24">
        <v>0</v>
      </c>
      <c r="D28" s="24">
        <v>244042959</v>
      </c>
    </row>
    <row r="29" spans="1:4" ht="12.75" x14ac:dyDescent="0.25">
      <c r="A29" s="312" t="s">
        <v>19</v>
      </c>
      <c r="B29" s="313"/>
      <c r="C29" s="313"/>
      <c r="D29" s="313"/>
    </row>
    <row r="30" spans="1:4" x14ac:dyDescent="0.25">
      <c r="A30" s="23" t="s">
        <v>18</v>
      </c>
      <c r="B30" s="22" t="s">
        <v>17</v>
      </c>
      <c r="C30" s="22" t="s">
        <v>16</v>
      </c>
      <c r="D30" s="22" t="s">
        <v>15</v>
      </c>
    </row>
    <row r="31" spans="1:4" x14ac:dyDescent="0.25">
      <c r="A31" s="17" t="s">
        <v>14</v>
      </c>
      <c r="B31" s="16"/>
      <c r="C31" s="16"/>
      <c r="D31" s="16"/>
    </row>
    <row r="32" spans="1:4" x14ac:dyDescent="0.25">
      <c r="A32" s="21" t="s">
        <v>2</v>
      </c>
      <c r="B32" s="20">
        <v>5840605519</v>
      </c>
      <c r="C32" s="20">
        <v>732369572</v>
      </c>
      <c r="D32" s="20">
        <v>5107751552</v>
      </c>
    </row>
    <row r="33" spans="1:4" x14ac:dyDescent="0.25">
      <c r="A33" s="19" t="s">
        <v>1</v>
      </c>
      <c r="B33" s="18">
        <v>5840605519</v>
      </c>
      <c r="C33" s="18">
        <v>1228346230</v>
      </c>
      <c r="D33" s="18">
        <v>4116978814</v>
      </c>
    </row>
    <row r="34" spans="1:4" x14ac:dyDescent="0.25">
      <c r="A34" s="17" t="s">
        <v>13</v>
      </c>
      <c r="B34" s="16"/>
      <c r="C34" s="16"/>
      <c r="D34" s="16"/>
    </row>
    <row r="35" spans="1:4" x14ac:dyDescent="0.25">
      <c r="A35" s="21" t="s">
        <v>2</v>
      </c>
      <c r="B35" s="20">
        <v>5342220279</v>
      </c>
      <c r="C35" s="20">
        <v>3695479091</v>
      </c>
      <c r="D35" s="20">
        <v>793364131</v>
      </c>
    </row>
    <row r="36" spans="1:4" x14ac:dyDescent="0.25">
      <c r="A36" s="19" t="s">
        <v>1</v>
      </c>
      <c r="B36" s="18">
        <v>5342220279</v>
      </c>
      <c r="C36" s="18">
        <v>4118753711</v>
      </c>
      <c r="D36" s="18">
        <v>427443219</v>
      </c>
    </row>
    <row r="37" spans="1:4" x14ac:dyDescent="0.25">
      <c r="A37" s="17" t="s">
        <v>12</v>
      </c>
      <c r="B37" s="16">
        <v>11182825798</v>
      </c>
      <c r="C37" s="16">
        <v>4427848663</v>
      </c>
      <c r="D37" s="16">
        <v>5901115683</v>
      </c>
    </row>
    <row r="38" spans="1:4" x14ac:dyDescent="0.25">
      <c r="A38" s="15" t="s">
        <v>11</v>
      </c>
      <c r="B38" s="14">
        <v>11182825798</v>
      </c>
      <c r="C38" s="14">
        <v>5347099941</v>
      </c>
      <c r="D38" s="14">
        <v>4544422033</v>
      </c>
    </row>
    <row r="39" spans="1:4" x14ac:dyDescent="0.25">
      <c r="A39" s="314" t="s">
        <v>10</v>
      </c>
      <c r="B39" s="315"/>
      <c r="C39" s="315"/>
      <c r="D39" s="315"/>
    </row>
  </sheetData>
  <mergeCells count="8">
    <mergeCell ref="A29:D29"/>
    <mergeCell ref="A39:D39"/>
    <mergeCell ref="A1:D1"/>
    <mergeCell ref="A2:D2"/>
    <mergeCell ref="A3:D3"/>
    <mergeCell ref="A5:D5"/>
    <mergeCell ref="A13:D13"/>
    <mergeCell ref="A21:D21"/>
  </mergeCells>
  <printOptions horizontalCentered="1"/>
  <pageMargins left="0.39370078740157483" right="0.39370078740157483" top="0.70866141732283472" bottom="0.39370078740157483" header="0.35433070866141736" footer="0.19685039370078741"/>
  <pageSetup paperSize="9" scale="130" firstPageNumber="32" fitToHeight="30" pageOrder="overThenDown" orientation="landscape" useFirstPageNumber="1" r:id="rId1"/>
  <headerFooter>
    <oddFooter>&amp;CPage &amp;P</oddFooter>
  </headerFooter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>
      <selection activeCell="A24" sqref="A24"/>
    </sheetView>
  </sheetViews>
  <sheetFormatPr baseColWidth="10" defaultRowHeight="11.25" x14ac:dyDescent="0.25"/>
  <cols>
    <col min="1" max="1" width="5.85546875" style="4" bestFit="1" customWidth="1"/>
    <col min="2" max="2" width="45.7109375" style="4" customWidth="1"/>
    <col min="3" max="3" width="12.140625" style="4" bestFit="1" customWidth="1"/>
    <col min="4" max="4" width="10.140625" style="4" bestFit="1" customWidth="1"/>
    <col min="5" max="5" width="18.28515625" style="4" bestFit="1" customWidth="1"/>
    <col min="6" max="6" width="14.7109375" style="4" bestFit="1" customWidth="1"/>
    <col min="7" max="16384" width="11.42578125" style="4"/>
  </cols>
  <sheetData>
    <row r="1" spans="1:6" ht="12.75" x14ac:dyDescent="0.25">
      <c r="A1" s="179" t="s">
        <v>449</v>
      </c>
      <c r="B1" s="180"/>
      <c r="C1" s="180"/>
      <c r="D1" s="180"/>
      <c r="E1" s="180"/>
      <c r="F1" s="8" t="s">
        <v>448</v>
      </c>
    </row>
    <row r="2" spans="1:6" ht="12.75" x14ac:dyDescent="0.25">
      <c r="A2" s="179" t="s">
        <v>467</v>
      </c>
      <c r="B2" s="180"/>
      <c r="C2" s="180"/>
      <c r="D2" s="180"/>
      <c r="E2" s="180"/>
      <c r="F2" s="8">
        <v>2</v>
      </c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5"/>
      <c r="B5" s="5"/>
      <c r="C5" s="31" t="s">
        <v>466</v>
      </c>
      <c r="D5" s="31" t="s">
        <v>465</v>
      </c>
      <c r="E5" s="31" t="s">
        <v>464</v>
      </c>
      <c r="F5" s="31" t="s">
        <v>463</v>
      </c>
    </row>
    <row r="6" spans="1:6" x14ac:dyDescent="0.25">
      <c r="A6" s="5"/>
      <c r="B6" s="5"/>
      <c r="C6" s="30"/>
      <c r="D6" s="30"/>
      <c r="E6" s="30" t="s">
        <v>462</v>
      </c>
      <c r="F6" s="30" t="s">
        <v>461</v>
      </c>
    </row>
    <row r="7" spans="1:6" ht="12.75" x14ac:dyDescent="0.25">
      <c r="A7" s="181" t="s">
        <v>427</v>
      </c>
      <c r="B7" s="182"/>
      <c r="C7" s="9">
        <v>665536550</v>
      </c>
      <c r="D7" s="9">
        <v>847591993</v>
      </c>
      <c r="E7" s="9">
        <v>556295648</v>
      </c>
      <c r="F7" s="9">
        <f>D7-C7+E7</f>
        <v>738351091</v>
      </c>
    </row>
    <row r="8" spans="1:6" ht="12.75" x14ac:dyDescent="0.25">
      <c r="A8" s="181" t="s">
        <v>5</v>
      </c>
      <c r="B8" s="182"/>
      <c r="C8" s="9">
        <v>129236980</v>
      </c>
      <c r="D8" s="9">
        <v>77827760</v>
      </c>
      <c r="E8" s="115">
        <v>131966128</v>
      </c>
      <c r="F8" s="113">
        <f>D8-C8+E8</f>
        <v>80556908</v>
      </c>
    </row>
    <row r="9" spans="1:6" ht="12.75" x14ac:dyDescent="0.25">
      <c r="A9" s="181" t="s">
        <v>460</v>
      </c>
      <c r="B9" s="182"/>
      <c r="C9" s="10">
        <v>0</v>
      </c>
      <c r="D9" s="9">
        <v>77827760</v>
      </c>
      <c r="E9" s="10">
        <v>0</v>
      </c>
      <c r="F9" s="10">
        <v>0</v>
      </c>
    </row>
    <row r="10" spans="1:6" ht="12.75" x14ac:dyDescent="0.25">
      <c r="A10" s="181" t="s">
        <v>4</v>
      </c>
      <c r="B10" s="182"/>
      <c r="C10" s="9">
        <v>536299570</v>
      </c>
      <c r="D10" s="9">
        <v>769764233</v>
      </c>
      <c r="E10" s="114">
        <v>424329520</v>
      </c>
      <c r="F10" s="113">
        <f>D10-C10+E10</f>
        <v>657794183</v>
      </c>
    </row>
    <row r="11" spans="1:6" ht="12.75" x14ac:dyDescent="0.25">
      <c r="A11" s="181" t="s">
        <v>459</v>
      </c>
      <c r="B11" s="182"/>
      <c r="C11" s="9">
        <v>0</v>
      </c>
      <c r="D11" s="9">
        <v>0</v>
      </c>
      <c r="E11" s="10">
        <v>0</v>
      </c>
      <c r="F11" s="9">
        <v>0</v>
      </c>
    </row>
    <row r="12" spans="1:6" ht="9" customHeight="1" x14ac:dyDescent="0.25">
      <c r="A12" s="174" t="s">
        <v>458</v>
      </c>
      <c r="B12" s="174"/>
      <c r="C12" s="174"/>
      <c r="D12" s="174"/>
      <c r="E12" s="174"/>
      <c r="F12" s="174"/>
    </row>
    <row r="13" spans="1:6" ht="9" customHeight="1" x14ac:dyDescent="0.25">
      <c r="A13" s="197" t="s">
        <v>457</v>
      </c>
      <c r="B13" s="198"/>
      <c r="C13" s="198"/>
      <c r="D13" s="198"/>
      <c r="E13" s="198"/>
      <c r="F13" s="198"/>
    </row>
    <row r="14" spans="1:6" x14ac:dyDescent="0.25">
      <c r="A14" s="112"/>
      <c r="B14" s="111"/>
      <c r="C14" s="111"/>
      <c r="D14" s="111"/>
      <c r="E14" s="111"/>
      <c r="F14" s="111"/>
    </row>
    <row r="15" spans="1:6" ht="12.75" x14ac:dyDescent="0.25">
      <c r="A15" s="183" t="s">
        <v>456</v>
      </c>
      <c r="B15" s="184"/>
      <c r="C15" s="184"/>
      <c r="D15" s="184"/>
      <c r="E15" s="184"/>
      <c r="F15" s="184"/>
    </row>
    <row r="16" spans="1:6" ht="12.75" x14ac:dyDescent="0.25">
      <c r="A16" s="103" t="s">
        <v>455</v>
      </c>
      <c r="B16" s="175" t="s">
        <v>0</v>
      </c>
      <c r="C16" s="176"/>
      <c r="D16" s="177" t="s">
        <v>454</v>
      </c>
      <c r="E16" s="178"/>
      <c r="F16" s="178"/>
    </row>
    <row r="17" spans="1:6" ht="12.75" x14ac:dyDescent="0.25">
      <c r="A17" s="102" t="s">
        <v>453</v>
      </c>
      <c r="B17" s="193"/>
      <c r="C17" s="194"/>
      <c r="D17" s="195"/>
      <c r="E17" s="196"/>
      <c r="F17" s="196"/>
    </row>
    <row r="18" spans="1:6" ht="12.75" x14ac:dyDescent="0.25">
      <c r="A18" s="189" t="s">
        <v>452</v>
      </c>
      <c r="B18" s="190"/>
      <c r="C18" s="190"/>
      <c r="D18" s="191">
        <v>179138542</v>
      </c>
      <c r="E18" s="192"/>
      <c r="F18" s="192"/>
    </row>
    <row r="19" spans="1:6" ht="12.75" x14ac:dyDescent="0.25">
      <c r="A19" s="100" t="s">
        <v>215</v>
      </c>
      <c r="B19" s="185" t="s">
        <v>151</v>
      </c>
      <c r="C19" s="186"/>
      <c r="D19" s="187">
        <v>179138542</v>
      </c>
      <c r="E19" s="188"/>
      <c r="F19" s="188"/>
    </row>
    <row r="20" spans="1:6" ht="12.75" x14ac:dyDescent="0.25">
      <c r="A20" s="189" t="s">
        <v>451</v>
      </c>
      <c r="B20" s="190"/>
      <c r="C20" s="190"/>
      <c r="D20" s="203">
        <v>143978118</v>
      </c>
      <c r="E20" s="192"/>
      <c r="F20" s="192"/>
    </row>
    <row r="21" spans="1:6" ht="12.75" x14ac:dyDescent="0.25">
      <c r="A21" s="101" t="s">
        <v>168</v>
      </c>
      <c r="B21" s="199" t="s">
        <v>167</v>
      </c>
      <c r="C21" s="200"/>
      <c r="D21" s="201">
        <v>17147970</v>
      </c>
      <c r="E21" s="202"/>
      <c r="F21" s="202"/>
    </row>
    <row r="22" spans="1:6" ht="12.75" x14ac:dyDescent="0.25">
      <c r="A22" s="100" t="s">
        <v>152</v>
      </c>
      <c r="B22" s="185" t="s">
        <v>151</v>
      </c>
      <c r="C22" s="186"/>
      <c r="D22" s="187">
        <v>126830148</v>
      </c>
      <c r="E22" s="188"/>
      <c r="F22" s="188"/>
    </row>
    <row r="23" spans="1:6" ht="38.1" customHeight="1" x14ac:dyDescent="0.25">
      <c r="A23" s="174" t="s">
        <v>516</v>
      </c>
      <c r="B23" s="174"/>
      <c r="C23" s="174"/>
      <c r="D23" s="174"/>
      <c r="E23" s="174"/>
      <c r="F23" s="174"/>
    </row>
    <row r="24" spans="1:6" ht="9" customHeight="1" x14ac:dyDescent="0.25">
      <c r="A24" s="110" t="s">
        <v>450</v>
      </c>
    </row>
  </sheetData>
  <mergeCells count="25">
    <mergeCell ref="D17:F17"/>
    <mergeCell ref="A12:F12"/>
    <mergeCell ref="A13:F13"/>
    <mergeCell ref="B22:C22"/>
    <mergeCell ref="D22:F22"/>
    <mergeCell ref="B21:C21"/>
    <mergeCell ref="D21:F21"/>
    <mergeCell ref="A20:C20"/>
    <mergeCell ref="D20:F20"/>
    <mergeCell ref="A23:F23"/>
    <mergeCell ref="B16:C16"/>
    <mergeCell ref="D16:F16"/>
    <mergeCell ref="A1:E1"/>
    <mergeCell ref="A2:E2"/>
    <mergeCell ref="A7:B7"/>
    <mergeCell ref="A8:B8"/>
    <mergeCell ref="A9:B9"/>
    <mergeCell ref="A10:B10"/>
    <mergeCell ref="A11:B11"/>
    <mergeCell ref="A15:F15"/>
    <mergeCell ref="B19:C19"/>
    <mergeCell ref="D19:F19"/>
    <mergeCell ref="A18:C18"/>
    <mergeCell ref="D18:F18"/>
    <mergeCell ref="B17:C1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" orientation="landscape" useFirstPageNumber="1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sqref="A1:E1"/>
    </sheetView>
  </sheetViews>
  <sheetFormatPr baseColWidth="10" defaultRowHeight="11.25" x14ac:dyDescent="0.25"/>
  <cols>
    <col min="1" max="1" width="11.42578125" style="4"/>
    <col min="2" max="6" width="22.7109375" style="4" customWidth="1"/>
    <col min="7" max="16384" width="11.42578125" style="4"/>
  </cols>
  <sheetData>
    <row r="1" spans="1:6" ht="12.75" x14ac:dyDescent="0.25">
      <c r="A1" s="179" t="s">
        <v>449</v>
      </c>
      <c r="B1" s="180"/>
      <c r="C1" s="180"/>
      <c r="D1" s="180"/>
      <c r="E1" s="180"/>
      <c r="F1" s="8" t="s">
        <v>448</v>
      </c>
    </row>
    <row r="2" spans="1:6" ht="12.75" x14ac:dyDescent="0.25">
      <c r="A2" s="179" t="s">
        <v>447</v>
      </c>
      <c r="B2" s="180"/>
      <c r="C2" s="180"/>
      <c r="D2" s="180"/>
      <c r="E2" s="180"/>
      <c r="F2" s="8">
        <v>2</v>
      </c>
    </row>
    <row r="3" spans="1:6" x14ac:dyDescent="0.25">
      <c r="A3" s="5"/>
      <c r="B3" s="5"/>
      <c r="C3" s="5"/>
      <c r="D3" s="5"/>
      <c r="E3" s="5"/>
      <c r="F3" s="5"/>
    </row>
    <row r="4" spans="1:6" ht="12.75" x14ac:dyDescent="0.25">
      <c r="A4" s="5"/>
      <c r="B4" s="204" t="s">
        <v>446</v>
      </c>
      <c r="C4" s="180"/>
      <c r="D4" s="180"/>
      <c r="E4" s="204" t="s">
        <v>445</v>
      </c>
      <c r="F4" s="180"/>
    </row>
    <row r="5" spans="1:6" x14ac:dyDescent="0.25">
      <c r="A5" s="5"/>
      <c r="B5" s="30" t="s">
        <v>6</v>
      </c>
      <c r="C5" s="30" t="s">
        <v>7</v>
      </c>
      <c r="D5" s="30" t="s">
        <v>444</v>
      </c>
      <c r="E5" s="30" t="s">
        <v>443</v>
      </c>
      <c r="F5" s="30" t="s">
        <v>442</v>
      </c>
    </row>
    <row r="6" spans="1:6" x14ac:dyDescent="0.25">
      <c r="B6" s="109">
        <v>323116660</v>
      </c>
      <c r="C6" s="108">
        <v>72412910</v>
      </c>
      <c r="D6" s="41">
        <f>C6-B6</f>
        <v>-250703750</v>
      </c>
      <c r="E6" s="41">
        <f>IF(pagfcanc4!$F$7+$D$6&gt;0,pagfcanc4!$F$7+$D$6,0)</f>
        <v>487647341</v>
      </c>
      <c r="F6" s="41">
        <f>IF(pagfcanc4!$F$7+$D$6&lt;0,ABS(pagfcanc4!$F$7+$D$6),0)</f>
        <v>0</v>
      </c>
    </row>
    <row r="7" spans="1:6" x14ac:dyDescent="0.25">
      <c r="B7" s="107">
        <v>179138542</v>
      </c>
      <c r="C7" s="106">
        <v>0</v>
      </c>
      <c r="D7" s="41">
        <f>C7-B7</f>
        <v>-179138542</v>
      </c>
      <c r="E7" s="41">
        <f>IF(pagfcanc4!$F$8+$D$7&gt;0,pagfcanc4!$F$8+$D$7,0)</f>
        <v>0</v>
      </c>
      <c r="F7" s="41">
        <f>IF(pagfcanc4!$F$8+$D$7&lt;0,ABS(pagfcanc4!$F$8+$D$7),0)</f>
        <v>98581634</v>
      </c>
    </row>
    <row r="8" spans="1:6" x14ac:dyDescent="0.25">
      <c r="B8" s="105">
        <v>143978118</v>
      </c>
      <c r="C8" s="104">
        <v>72412910</v>
      </c>
      <c r="D8" s="41">
        <f>C8-B8</f>
        <v>-71565208</v>
      </c>
      <c r="E8" s="41">
        <f>IF(pagfcanc4!$F$10+$D$8&gt;0,pagfcanc4!$F$10+$D$8,0)</f>
        <v>586228975</v>
      </c>
      <c r="F8" s="41">
        <f>IF(pagfcanc4!$F$10+$D$8&lt;0,ABS(pagfcanc4!$F$10+$D$8),0)</f>
        <v>0</v>
      </c>
    </row>
    <row r="9" spans="1:6" ht="9" customHeight="1" x14ac:dyDescent="0.25">
      <c r="B9" s="174" t="s">
        <v>441</v>
      </c>
      <c r="C9" s="174"/>
      <c r="D9" s="174"/>
      <c r="E9" s="174"/>
      <c r="F9" s="174"/>
    </row>
    <row r="10" spans="1:6" ht="12.75" x14ac:dyDescent="0.25">
      <c r="A10" s="205" t="s">
        <v>440</v>
      </c>
      <c r="B10" s="206"/>
      <c r="C10" s="206"/>
      <c r="D10" s="206"/>
      <c r="E10" s="206"/>
      <c r="F10" s="206"/>
    </row>
    <row r="11" spans="1:6" ht="12.75" x14ac:dyDescent="0.25">
      <c r="A11" s="103" t="s">
        <v>439</v>
      </c>
      <c r="B11" s="175" t="s">
        <v>0</v>
      </c>
      <c r="C11" s="176"/>
      <c r="D11" s="175" t="s">
        <v>438</v>
      </c>
      <c r="E11" s="176"/>
      <c r="F11" s="176"/>
    </row>
    <row r="12" spans="1:6" ht="12.75" x14ac:dyDescent="0.25">
      <c r="A12" s="102" t="s">
        <v>437</v>
      </c>
      <c r="B12" s="193"/>
      <c r="C12" s="194"/>
      <c r="D12" s="193"/>
      <c r="E12" s="194"/>
      <c r="F12" s="194"/>
    </row>
    <row r="13" spans="1:6" ht="12.75" x14ac:dyDescent="0.25">
      <c r="A13" s="189" t="s">
        <v>436</v>
      </c>
      <c r="B13" s="190"/>
      <c r="C13" s="190"/>
      <c r="D13" s="209">
        <v>0</v>
      </c>
      <c r="E13" s="208"/>
      <c r="F13" s="208"/>
    </row>
    <row r="14" spans="1:6" ht="12.75" x14ac:dyDescent="0.25">
      <c r="A14" s="189" t="s">
        <v>435</v>
      </c>
      <c r="B14" s="190"/>
      <c r="C14" s="190"/>
      <c r="D14" s="207">
        <v>72412910</v>
      </c>
      <c r="E14" s="208"/>
      <c r="F14" s="208"/>
    </row>
    <row r="15" spans="1:6" ht="12.75" x14ac:dyDescent="0.25">
      <c r="A15" s="101" t="s">
        <v>152</v>
      </c>
      <c r="B15" s="199" t="s">
        <v>151</v>
      </c>
      <c r="C15" s="200"/>
      <c r="D15" s="201">
        <v>34237708</v>
      </c>
      <c r="E15" s="202"/>
      <c r="F15" s="202"/>
    </row>
    <row r="16" spans="1:6" ht="12.75" x14ac:dyDescent="0.25">
      <c r="A16" s="100" t="s">
        <v>142</v>
      </c>
      <c r="B16" s="185" t="s">
        <v>141</v>
      </c>
      <c r="C16" s="186"/>
      <c r="D16" s="187">
        <v>38175202</v>
      </c>
      <c r="E16" s="188"/>
      <c r="F16" s="188"/>
    </row>
    <row r="17" spans="1:6" ht="9" customHeight="1" x14ac:dyDescent="0.25">
      <c r="A17" s="174" t="s">
        <v>434</v>
      </c>
      <c r="B17" s="174"/>
      <c r="C17" s="174"/>
      <c r="D17" s="174"/>
      <c r="E17" s="174"/>
      <c r="F17" s="174"/>
    </row>
  </sheetData>
  <mergeCells count="19">
    <mergeCell ref="A14:C14"/>
    <mergeCell ref="D14:F14"/>
    <mergeCell ref="D12:F12"/>
    <mergeCell ref="B9:F9"/>
    <mergeCell ref="A17:F17"/>
    <mergeCell ref="A13:C13"/>
    <mergeCell ref="D13:F13"/>
    <mergeCell ref="B12:C12"/>
    <mergeCell ref="B16:C16"/>
    <mergeCell ref="D16:F16"/>
    <mergeCell ref="B15:C15"/>
    <mergeCell ref="D15:F15"/>
    <mergeCell ref="A1:E1"/>
    <mergeCell ref="A2:E2"/>
    <mergeCell ref="B4:D4"/>
    <mergeCell ref="E4:F4"/>
    <mergeCell ref="B11:C11"/>
    <mergeCell ref="A10:F10"/>
    <mergeCell ref="D11:F11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" orientation="landscape" useFirstPageNumber="1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A22" sqref="A22:E22"/>
    </sheetView>
  </sheetViews>
  <sheetFormatPr baseColWidth="10" defaultRowHeight="11.25" x14ac:dyDescent="0.25"/>
  <cols>
    <col min="1" max="1" width="35.7109375" style="4" customWidth="1"/>
    <col min="2" max="5" width="20.7109375" style="4" customWidth="1"/>
    <col min="6" max="16384" width="11.42578125" style="4"/>
  </cols>
  <sheetData>
    <row r="1" spans="1:5" ht="12.75" x14ac:dyDescent="0.25">
      <c r="A1" s="179" t="s">
        <v>433</v>
      </c>
      <c r="B1" s="180"/>
      <c r="C1" s="180"/>
      <c r="D1" s="180"/>
      <c r="E1" s="8" t="s">
        <v>287</v>
      </c>
    </row>
    <row r="2" spans="1:5" ht="12.75" x14ac:dyDescent="0.25">
      <c r="A2" s="179" t="s">
        <v>432</v>
      </c>
      <c r="B2" s="180"/>
      <c r="C2" s="180"/>
      <c r="D2" s="180"/>
      <c r="E2" s="8"/>
    </row>
    <row r="3" spans="1:5" ht="24.95" customHeight="1" x14ac:dyDescent="0.25">
      <c r="A3" s="213" t="s">
        <v>427</v>
      </c>
      <c r="B3" s="214"/>
      <c r="C3" s="214"/>
      <c r="D3" s="214"/>
      <c r="E3" s="214"/>
    </row>
    <row r="5" spans="1:5" ht="12.75" x14ac:dyDescent="0.25">
      <c r="A5" s="61"/>
      <c r="B5" s="215" t="s">
        <v>431</v>
      </c>
      <c r="C5" s="216"/>
      <c r="D5" s="217" t="s">
        <v>430</v>
      </c>
      <c r="E5" s="218"/>
    </row>
    <row r="6" spans="1:5" ht="12.75" x14ac:dyDescent="0.25">
      <c r="A6" s="99" t="s">
        <v>429</v>
      </c>
      <c r="B6" s="219">
        <v>129236980</v>
      </c>
      <c r="C6" s="208"/>
      <c r="D6" s="219">
        <v>77827760</v>
      </c>
      <c r="E6" s="208"/>
    </row>
    <row r="7" spans="1:5" ht="12.75" x14ac:dyDescent="0.25">
      <c r="A7" s="99" t="s">
        <v>428</v>
      </c>
      <c r="B7" s="210">
        <v>536299570</v>
      </c>
      <c r="C7" s="211"/>
      <c r="D7" s="210">
        <v>769764233</v>
      </c>
      <c r="E7" s="211"/>
    </row>
    <row r="8" spans="1:5" ht="12.75" x14ac:dyDescent="0.25">
      <c r="A8" s="99" t="s">
        <v>427</v>
      </c>
      <c r="B8" s="210">
        <f>B7+B6</f>
        <v>665536550</v>
      </c>
      <c r="C8" s="211"/>
      <c r="D8" s="210">
        <f>D7+D6</f>
        <v>847591993</v>
      </c>
      <c r="E8" s="211"/>
    </row>
    <row r="10" spans="1:5" ht="12.75" x14ac:dyDescent="0.25">
      <c r="A10" s="205" t="s">
        <v>426</v>
      </c>
      <c r="B10" s="206"/>
      <c r="C10" s="206"/>
      <c r="D10" s="206"/>
      <c r="E10" s="206"/>
    </row>
    <row r="12" spans="1:5" ht="12.75" x14ac:dyDescent="0.25">
      <c r="A12" s="61"/>
      <c r="B12" s="204" t="s">
        <v>425</v>
      </c>
      <c r="C12" s="180"/>
      <c r="D12" s="204" t="s">
        <v>424</v>
      </c>
      <c r="E12" s="180"/>
    </row>
    <row r="13" spans="1:5" x14ac:dyDescent="0.25">
      <c r="A13" s="61"/>
      <c r="B13" s="8" t="s">
        <v>423</v>
      </c>
      <c r="C13" s="8" t="s">
        <v>422</v>
      </c>
      <c r="D13" s="8" t="s">
        <v>423</v>
      </c>
      <c r="E13" s="8" t="s">
        <v>422</v>
      </c>
    </row>
    <row r="14" spans="1:5" x14ac:dyDescent="0.25">
      <c r="A14" s="99" t="s">
        <v>378</v>
      </c>
      <c r="B14" s="36">
        <v>129236980</v>
      </c>
      <c r="C14" s="36">
        <v>0</v>
      </c>
      <c r="D14" s="36">
        <v>77827760</v>
      </c>
      <c r="E14" s="36">
        <v>0</v>
      </c>
    </row>
    <row r="15" spans="1:5" x14ac:dyDescent="0.25">
      <c r="A15" s="99" t="s">
        <v>348</v>
      </c>
      <c r="B15" s="41">
        <v>536299570</v>
      </c>
      <c r="C15" s="41">
        <v>0</v>
      </c>
      <c r="D15" s="41">
        <v>769764233</v>
      </c>
      <c r="E15" s="41">
        <v>0</v>
      </c>
    </row>
    <row r="16" spans="1:5" x14ac:dyDescent="0.25">
      <c r="A16" s="99" t="s">
        <v>421</v>
      </c>
      <c r="B16" s="41">
        <f>B15+B14</f>
        <v>665536550</v>
      </c>
      <c r="C16" s="41">
        <f>C15+C14</f>
        <v>0</v>
      </c>
      <c r="D16" s="41">
        <f>D15+D14</f>
        <v>847591993</v>
      </c>
      <c r="E16" s="41">
        <f>E15+E14</f>
        <v>0</v>
      </c>
    </row>
    <row r="18" spans="1:5" ht="12.75" x14ac:dyDescent="0.25">
      <c r="A18" s="205" t="s">
        <v>420</v>
      </c>
      <c r="B18" s="206"/>
      <c r="C18" s="206"/>
      <c r="D18" s="206"/>
      <c r="E18" s="206"/>
    </row>
    <row r="20" spans="1:5" ht="12.75" x14ac:dyDescent="0.25">
      <c r="A20" s="61"/>
      <c r="B20" s="204" t="s">
        <v>419</v>
      </c>
      <c r="C20" s="180"/>
      <c r="D20" s="204" t="s">
        <v>418</v>
      </c>
      <c r="E20" s="180"/>
    </row>
    <row r="21" spans="1:5" ht="12.75" x14ac:dyDescent="0.25">
      <c r="A21" s="98" t="s">
        <v>417</v>
      </c>
      <c r="B21" s="210">
        <v>0</v>
      </c>
      <c r="C21" s="211"/>
      <c r="D21" s="210">
        <v>556295648</v>
      </c>
      <c r="E21" s="211"/>
    </row>
    <row r="22" spans="1:5" ht="9.9499999999999993" customHeight="1" x14ac:dyDescent="0.25">
      <c r="A22" s="212" t="s">
        <v>416</v>
      </c>
      <c r="B22" s="212"/>
      <c r="C22" s="212"/>
      <c r="D22" s="212"/>
      <c r="E22" s="212"/>
    </row>
  </sheetData>
  <mergeCells count="20">
    <mergeCell ref="A1:D1"/>
    <mergeCell ref="A2:D2"/>
    <mergeCell ref="A3:E3"/>
    <mergeCell ref="A10:E10"/>
    <mergeCell ref="A18:E18"/>
    <mergeCell ref="B5:C5"/>
    <mergeCell ref="D5:E5"/>
    <mergeCell ref="B6:C6"/>
    <mergeCell ref="D6:E6"/>
    <mergeCell ref="B7:C7"/>
    <mergeCell ref="B21:C21"/>
    <mergeCell ref="D20:E20"/>
    <mergeCell ref="D21:E21"/>
    <mergeCell ref="A22:E22"/>
    <mergeCell ref="D7:E7"/>
    <mergeCell ref="B8:C8"/>
    <mergeCell ref="D8:E8"/>
    <mergeCell ref="B12:C12"/>
    <mergeCell ref="D12:E12"/>
    <mergeCell ref="B20:C20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" orientation="landscape" useFirstPageNumber="1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workbookViewId="0">
      <selection sqref="A1:H1"/>
    </sheetView>
  </sheetViews>
  <sheetFormatPr baseColWidth="10" defaultRowHeight="11.25" x14ac:dyDescent="0.25"/>
  <cols>
    <col min="1" max="1" width="30.7109375" style="6" customWidth="1"/>
    <col min="2" max="8" width="15.7109375" style="4" customWidth="1"/>
    <col min="9" max="9" width="30.7109375" style="6" customWidth="1"/>
    <col min="10" max="10" width="15.7109375" style="4" customWidth="1"/>
    <col min="11" max="16384" width="11.42578125" style="4"/>
  </cols>
  <sheetData>
    <row r="1" spans="1:10" ht="12.75" x14ac:dyDescent="0.25">
      <c r="A1" s="179" t="s">
        <v>351</v>
      </c>
      <c r="B1" s="180"/>
      <c r="C1" s="180"/>
      <c r="D1" s="180"/>
      <c r="E1" s="180"/>
      <c r="F1" s="180"/>
      <c r="G1" s="180"/>
      <c r="H1" s="180"/>
      <c r="I1" s="179" t="s">
        <v>351</v>
      </c>
      <c r="J1" s="180"/>
    </row>
    <row r="2" spans="1:10" ht="12.75" x14ac:dyDescent="0.25">
      <c r="A2" s="179" t="s">
        <v>415</v>
      </c>
      <c r="B2" s="180"/>
      <c r="C2" s="180"/>
      <c r="D2" s="180"/>
      <c r="E2" s="180"/>
      <c r="F2" s="180"/>
      <c r="G2" s="180"/>
      <c r="H2" s="180"/>
      <c r="I2" s="179" t="s">
        <v>415</v>
      </c>
      <c r="J2" s="180"/>
    </row>
    <row r="3" spans="1:10" x14ac:dyDescent="0.25">
      <c r="A3" s="97"/>
      <c r="B3" s="61"/>
      <c r="C3" s="61"/>
      <c r="D3" s="61"/>
      <c r="E3" s="61"/>
      <c r="F3" s="61"/>
      <c r="G3" s="61"/>
      <c r="H3" s="61"/>
      <c r="I3" s="96"/>
      <c r="J3" s="61"/>
    </row>
    <row r="4" spans="1:10" x14ac:dyDescent="0.25">
      <c r="A4" s="96"/>
      <c r="B4" s="61"/>
      <c r="C4" s="61"/>
      <c r="D4" s="61"/>
      <c r="E4" s="61"/>
      <c r="F4" s="61"/>
      <c r="G4" s="61"/>
      <c r="H4" s="61"/>
      <c r="I4" s="96"/>
      <c r="J4" s="61"/>
    </row>
    <row r="5" spans="1:10" ht="45" x14ac:dyDescent="0.25">
      <c r="A5" s="11" t="s">
        <v>18</v>
      </c>
      <c r="B5" s="39" t="s">
        <v>414</v>
      </c>
      <c r="C5" s="39" t="s">
        <v>413</v>
      </c>
      <c r="D5" s="39" t="s">
        <v>412</v>
      </c>
      <c r="E5" s="39" t="s">
        <v>114</v>
      </c>
      <c r="F5" s="39" t="s">
        <v>411</v>
      </c>
      <c r="G5" s="39" t="s">
        <v>410</v>
      </c>
      <c r="H5" s="11" t="s">
        <v>409</v>
      </c>
      <c r="I5" s="11" t="s">
        <v>18</v>
      </c>
      <c r="J5" s="11" t="s">
        <v>408</v>
      </c>
    </row>
    <row r="7" spans="1:10" x14ac:dyDescent="0.25">
      <c r="A7" s="86" t="s">
        <v>407</v>
      </c>
      <c r="B7" s="10">
        <v>0</v>
      </c>
      <c r="C7" s="41"/>
      <c r="D7" s="10">
        <v>0</v>
      </c>
      <c r="E7" s="10">
        <v>0</v>
      </c>
      <c r="F7" s="10"/>
      <c r="G7" s="10">
        <v>0</v>
      </c>
      <c r="H7" s="41"/>
      <c r="I7" s="86" t="s">
        <v>407</v>
      </c>
      <c r="J7" s="41"/>
    </row>
    <row r="8" spans="1:10" x14ac:dyDescent="0.25">
      <c r="A8" s="86" t="s">
        <v>406</v>
      </c>
      <c r="B8" s="10">
        <v>0</v>
      </c>
      <c r="C8" s="41"/>
      <c r="D8" s="10">
        <v>0</v>
      </c>
      <c r="E8" s="10">
        <v>0</v>
      </c>
      <c r="F8" s="10"/>
      <c r="G8" s="10">
        <v>0</v>
      </c>
      <c r="H8" s="41"/>
      <c r="I8" s="86" t="s">
        <v>406</v>
      </c>
      <c r="J8" s="41"/>
    </row>
    <row r="9" spans="1:10" x14ac:dyDescent="0.25">
      <c r="B9" s="42"/>
      <c r="C9" s="42"/>
      <c r="D9" s="42"/>
      <c r="E9" s="42"/>
      <c r="F9" s="42"/>
      <c r="G9" s="42"/>
      <c r="H9" s="42"/>
      <c r="J9" s="42"/>
    </row>
    <row r="10" spans="1:10" x14ac:dyDescent="0.25">
      <c r="A10" s="87" t="s">
        <v>405</v>
      </c>
      <c r="B10" s="41">
        <f t="shared" ref="B10:H10" si="0">B11+B14+B16</f>
        <v>0</v>
      </c>
      <c r="C10" s="41">
        <f t="shared" si="0"/>
        <v>308593888</v>
      </c>
      <c r="D10" s="41">
        <f t="shared" si="0"/>
        <v>129236980</v>
      </c>
      <c r="E10" s="41">
        <f t="shared" si="0"/>
        <v>179138542</v>
      </c>
      <c r="F10" s="10">
        <f t="shared" si="0"/>
        <v>0</v>
      </c>
      <c r="G10" s="41">
        <f t="shared" si="0"/>
        <v>79081634</v>
      </c>
      <c r="H10" s="41">
        <f t="shared" si="0"/>
        <v>0</v>
      </c>
      <c r="I10" s="87" t="s">
        <v>405</v>
      </c>
      <c r="J10" s="41">
        <f t="shared" ref="J10" si="1">J11+J14+J16</f>
        <v>50155346</v>
      </c>
    </row>
    <row r="11" spans="1:10" x14ac:dyDescent="0.25">
      <c r="A11" s="94" t="s">
        <v>400</v>
      </c>
      <c r="B11" s="95">
        <f t="shared" ref="B11:H11" si="2">B12+B13</f>
        <v>0</v>
      </c>
      <c r="C11" s="93">
        <f t="shared" si="2"/>
        <v>229293888</v>
      </c>
      <c r="D11" s="93">
        <f t="shared" si="2"/>
        <v>50155346</v>
      </c>
      <c r="E11" s="93">
        <f t="shared" si="2"/>
        <v>179138542</v>
      </c>
      <c r="F11" s="95">
        <f t="shared" si="2"/>
        <v>0</v>
      </c>
      <c r="G11" s="95">
        <f t="shared" si="2"/>
        <v>0</v>
      </c>
      <c r="H11" s="93">
        <f t="shared" si="2"/>
        <v>0</v>
      </c>
      <c r="I11" s="94" t="s">
        <v>400</v>
      </c>
      <c r="J11" s="93">
        <f t="shared" ref="J11" si="3">J12+J13</f>
        <v>50155346</v>
      </c>
    </row>
    <row r="12" spans="1:10" x14ac:dyDescent="0.25">
      <c r="A12" s="92" t="s">
        <v>404</v>
      </c>
      <c r="B12" s="82">
        <v>0</v>
      </c>
      <c r="C12" s="56">
        <v>0</v>
      </c>
      <c r="D12" s="56">
        <v>0</v>
      </c>
      <c r="E12" s="56">
        <v>0</v>
      </c>
      <c r="F12" s="82">
        <v>0</v>
      </c>
      <c r="G12" s="82">
        <v>0</v>
      </c>
      <c r="H12" s="56">
        <v>0</v>
      </c>
      <c r="I12" s="92" t="s">
        <v>404</v>
      </c>
      <c r="J12" s="56">
        <v>0</v>
      </c>
    </row>
    <row r="13" spans="1:10" x14ac:dyDescent="0.25">
      <c r="A13" s="91" t="s">
        <v>403</v>
      </c>
      <c r="B13" s="81">
        <v>0</v>
      </c>
      <c r="C13" s="28">
        <v>229293888</v>
      </c>
      <c r="D13" s="28">
        <v>50155346</v>
      </c>
      <c r="E13" s="28">
        <v>179138542</v>
      </c>
      <c r="F13" s="81">
        <v>0</v>
      </c>
      <c r="G13" s="81">
        <v>0</v>
      </c>
      <c r="H13" s="28">
        <v>0</v>
      </c>
      <c r="I13" s="91" t="s">
        <v>403</v>
      </c>
      <c r="J13" s="28">
        <v>50155346</v>
      </c>
    </row>
    <row r="14" spans="1:10" x14ac:dyDescent="0.25">
      <c r="A14" s="94" t="s">
        <v>402</v>
      </c>
      <c r="B14" s="95">
        <v>0</v>
      </c>
      <c r="C14" s="93">
        <v>79300000</v>
      </c>
      <c r="D14" s="93">
        <v>79081634</v>
      </c>
      <c r="E14" s="93">
        <v>0</v>
      </c>
      <c r="F14" s="95">
        <v>0</v>
      </c>
      <c r="G14" s="93">
        <v>79081634</v>
      </c>
      <c r="H14" s="95">
        <v>0</v>
      </c>
      <c r="I14" s="94" t="s">
        <v>402</v>
      </c>
      <c r="J14" s="95">
        <v>0</v>
      </c>
    </row>
    <row r="15" spans="1:10" ht="22.5" x14ac:dyDescent="0.25">
      <c r="A15" s="91" t="s">
        <v>397</v>
      </c>
      <c r="B15" s="81">
        <v>0</v>
      </c>
      <c r="C15" s="28">
        <v>0</v>
      </c>
      <c r="D15" s="28">
        <v>0</v>
      </c>
      <c r="E15" s="28">
        <v>0</v>
      </c>
      <c r="F15" s="81">
        <v>0</v>
      </c>
      <c r="G15" s="28">
        <v>0</v>
      </c>
      <c r="H15" s="81">
        <v>0</v>
      </c>
      <c r="I15" s="91" t="s">
        <v>397</v>
      </c>
      <c r="J15" s="81">
        <v>0</v>
      </c>
    </row>
    <row r="16" spans="1:10" x14ac:dyDescent="0.25">
      <c r="A16" s="86" t="s">
        <v>394</v>
      </c>
      <c r="B16" s="41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86" t="s">
        <v>394</v>
      </c>
      <c r="J16" s="10">
        <v>0</v>
      </c>
    </row>
    <row r="17" spans="1:10" x14ac:dyDescent="0.25">
      <c r="A17" s="86" t="s">
        <v>384</v>
      </c>
      <c r="B17" s="10">
        <v>0</v>
      </c>
      <c r="C17" s="10">
        <v>0</v>
      </c>
      <c r="D17" s="10">
        <v>0</v>
      </c>
      <c r="E17" s="41">
        <f>E$10</f>
        <v>179138542</v>
      </c>
      <c r="F17" s="10">
        <v>0</v>
      </c>
      <c r="G17" s="41">
        <v>0</v>
      </c>
      <c r="H17" s="41">
        <v>0</v>
      </c>
      <c r="I17" s="86" t="s">
        <v>384</v>
      </c>
      <c r="J17" s="41">
        <v>179138542</v>
      </c>
    </row>
    <row r="18" spans="1:10" x14ac:dyDescent="0.25">
      <c r="A18" s="87" t="s">
        <v>401</v>
      </c>
      <c r="B18" s="41">
        <f t="shared" ref="B18:H18" si="4">B19+B21+B24+B23+B25+B26</f>
        <v>0</v>
      </c>
      <c r="C18" s="41">
        <f t="shared" si="4"/>
        <v>98800000</v>
      </c>
      <c r="D18" s="41">
        <f t="shared" si="4"/>
        <v>0</v>
      </c>
      <c r="E18" s="41">
        <f t="shared" si="4"/>
        <v>0</v>
      </c>
      <c r="F18" s="10">
        <f t="shared" si="4"/>
        <v>0</v>
      </c>
      <c r="G18" s="41">
        <f t="shared" si="4"/>
        <v>0</v>
      </c>
      <c r="H18" s="41">
        <f t="shared" si="4"/>
        <v>0</v>
      </c>
      <c r="I18" s="87" t="s">
        <v>401</v>
      </c>
      <c r="J18" s="41">
        <f t="shared" ref="J18" si="5">J19+J21+J24+J23+J25+J26</f>
        <v>0</v>
      </c>
    </row>
    <row r="19" spans="1:10" x14ac:dyDescent="0.25">
      <c r="A19" s="94" t="s">
        <v>400</v>
      </c>
      <c r="B19" s="95">
        <v>0</v>
      </c>
      <c r="C19" s="93">
        <v>0</v>
      </c>
      <c r="D19" s="93">
        <v>0</v>
      </c>
      <c r="E19" s="93">
        <v>0</v>
      </c>
      <c r="F19" s="95">
        <v>0</v>
      </c>
      <c r="G19" s="95">
        <v>0</v>
      </c>
      <c r="H19" s="93">
        <v>0</v>
      </c>
      <c r="I19" s="94" t="s">
        <v>400</v>
      </c>
      <c r="J19" s="93">
        <v>0</v>
      </c>
    </row>
    <row r="20" spans="1:10" x14ac:dyDescent="0.25">
      <c r="A20" s="91" t="s">
        <v>399</v>
      </c>
      <c r="B20" s="81">
        <v>0</v>
      </c>
      <c r="C20" s="28"/>
      <c r="D20" s="28"/>
      <c r="E20" s="28"/>
      <c r="F20" s="81">
        <v>0</v>
      </c>
      <c r="G20" s="81"/>
      <c r="H20" s="28"/>
      <c r="I20" s="91" t="s">
        <v>399</v>
      </c>
      <c r="J20" s="28"/>
    </row>
    <row r="21" spans="1:10" ht="22.5" x14ac:dyDescent="0.25">
      <c r="A21" s="94" t="s">
        <v>398</v>
      </c>
      <c r="B21" s="95">
        <v>0</v>
      </c>
      <c r="C21" s="93">
        <v>0</v>
      </c>
      <c r="D21" s="93">
        <v>0</v>
      </c>
      <c r="E21" s="93">
        <v>0</v>
      </c>
      <c r="F21" s="95">
        <v>0</v>
      </c>
      <c r="G21" s="93">
        <v>0</v>
      </c>
      <c r="H21" s="95">
        <v>0</v>
      </c>
      <c r="I21" s="94" t="s">
        <v>398</v>
      </c>
      <c r="J21" s="95">
        <v>0</v>
      </c>
    </row>
    <row r="22" spans="1:10" ht="22.5" x14ac:dyDescent="0.25">
      <c r="A22" s="91" t="s">
        <v>397</v>
      </c>
      <c r="B22" s="81">
        <v>0</v>
      </c>
      <c r="C22" s="28">
        <v>0</v>
      </c>
      <c r="D22" s="28">
        <v>0</v>
      </c>
      <c r="E22" s="28">
        <v>0</v>
      </c>
      <c r="F22" s="81">
        <v>0</v>
      </c>
      <c r="G22" s="28">
        <v>0</v>
      </c>
      <c r="H22" s="81">
        <v>0</v>
      </c>
      <c r="I22" s="91" t="s">
        <v>397</v>
      </c>
      <c r="J22" s="81">
        <v>0</v>
      </c>
    </row>
    <row r="23" spans="1:10" ht="22.5" x14ac:dyDescent="0.25">
      <c r="A23" s="94" t="s">
        <v>396</v>
      </c>
      <c r="B23" s="95">
        <v>0</v>
      </c>
      <c r="C23" s="93">
        <v>98800000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4" t="s">
        <v>396</v>
      </c>
      <c r="J23" s="95">
        <v>0</v>
      </c>
    </row>
    <row r="24" spans="1:10" x14ac:dyDescent="0.25">
      <c r="A24" s="84" t="s">
        <v>395</v>
      </c>
      <c r="B24" s="85">
        <v>0</v>
      </c>
      <c r="C24" s="9">
        <v>0</v>
      </c>
      <c r="D24" s="9">
        <v>0</v>
      </c>
      <c r="E24" s="9">
        <v>0</v>
      </c>
      <c r="F24" s="85">
        <v>0</v>
      </c>
      <c r="G24" s="85">
        <v>0</v>
      </c>
      <c r="H24" s="85">
        <v>0</v>
      </c>
      <c r="I24" s="84" t="s">
        <v>395</v>
      </c>
      <c r="J24" s="85">
        <v>0</v>
      </c>
    </row>
    <row r="25" spans="1:10" ht="21" x14ac:dyDescent="0.25">
      <c r="A25" s="89" t="s">
        <v>355</v>
      </c>
      <c r="B25" s="88">
        <v>0</v>
      </c>
      <c r="C25" s="90">
        <v>0</v>
      </c>
      <c r="D25" s="90">
        <v>0</v>
      </c>
      <c r="E25" s="88">
        <v>0</v>
      </c>
      <c r="F25" s="88">
        <v>0</v>
      </c>
      <c r="G25" s="90">
        <v>0</v>
      </c>
      <c r="H25" s="88">
        <v>0</v>
      </c>
      <c r="I25" s="89" t="s">
        <v>355</v>
      </c>
      <c r="J25" s="88">
        <v>0</v>
      </c>
    </row>
    <row r="26" spans="1:10" x14ac:dyDescent="0.25">
      <c r="A26" s="86" t="s">
        <v>394</v>
      </c>
      <c r="B26" s="41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86" t="s">
        <v>394</v>
      </c>
      <c r="J26" s="10">
        <v>0</v>
      </c>
    </row>
    <row r="27" spans="1:10" x14ac:dyDescent="0.25">
      <c r="A27" s="86" t="s">
        <v>384</v>
      </c>
      <c r="B27" s="10">
        <v>0</v>
      </c>
      <c r="C27" s="10">
        <v>0</v>
      </c>
      <c r="D27" s="10">
        <v>0</v>
      </c>
      <c r="E27" s="41">
        <f>E$18</f>
        <v>0</v>
      </c>
      <c r="F27" s="10">
        <v>0</v>
      </c>
      <c r="G27" s="41">
        <v>0</v>
      </c>
      <c r="H27" s="41">
        <v>0</v>
      </c>
      <c r="I27" s="86" t="s">
        <v>384</v>
      </c>
      <c r="J27" s="41">
        <v>0</v>
      </c>
    </row>
    <row r="28" spans="1:10" x14ac:dyDescent="0.25">
      <c r="A28" s="87" t="s">
        <v>393</v>
      </c>
      <c r="B28" s="41">
        <f t="shared" ref="B28:H28" si="6">B29+B32+B33+B34</f>
        <v>0</v>
      </c>
      <c r="C28" s="41">
        <f t="shared" si="6"/>
        <v>1196742430</v>
      </c>
      <c r="D28" s="41">
        <f t="shared" si="6"/>
        <v>536299570</v>
      </c>
      <c r="E28" s="41">
        <f t="shared" si="6"/>
        <v>143978118</v>
      </c>
      <c r="F28" s="10">
        <f t="shared" si="6"/>
        <v>0</v>
      </c>
      <c r="G28" s="41">
        <f t="shared" si="6"/>
        <v>0</v>
      </c>
      <c r="H28" s="41">
        <f t="shared" si="6"/>
        <v>1950957</v>
      </c>
      <c r="I28" s="87" t="s">
        <v>393</v>
      </c>
      <c r="J28" s="41">
        <f t="shared" ref="J28" si="7">J29+J32+J33+J34</f>
        <v>534348613</v>
      </c>
    </row>
    <row r="29" spans="1:10" x14ac:dyDescent="0.25">
      <c r="A29" s="94" t="s">
        <v>387</v>
      </c>
      <c r="B29" s="95">
        <f t="shared" ref="B29:H29" si="8">B30+B31</f>
        <v>0</v>
      </c>
      <c r="C29" s="93">
        <f t="shared" si="8"/>
        <v>1097942430</v>
      </c>
      <c r="D29" s="93">
        <f t="shared" si="8"/>
        <v>536299570</v>
      </c>
      <c r="E29" s="93">
        <f t="shared" si="8"/>
        <v>143978118</v>
      </c>
      <c r="F29" s="95">
        <f t="shared" si="8"/>
        <v>0</v>
      </c>
      <c r="G29" s="95">
        <f t="shared" si="8"/>
        <v>0</v>
      </c>
      <c r="H29" s="93">
        <f t="shared" si="8"/>
        <v>1950957</v>
      </c>
      <c r="I29" s="94" t="s">
        <v>387</v>
      </c>
      <c r="J29" s="93">
        <f t="shared" ref="J29" si="9">J30+J31</f>
        <v>534348613</v>
      </c>
    </row>
    <row r="30" spans="1:10" x14ac:dyDescent="0.25">
      <c r="A30" s="92" t="s">
        <v>392</v>
      </c>
      <c r="B30" s="82">
        <v>0</v>
      </c>
      <c r="C30" s="56">
        <v>0</v>
      </c>
      <c r="D30" s="56">
        <v>0</v>
      </c>
      <c r="E30" s="56">
        <v>0</v>
      </c>
      <c r="F30" s="82">
        <v>0</v>
      </c>
      <c r="G30" s="82">
        <v>0</v>
      </c>
      <c r="H30" s="56">
        <v>0</v>
      </c>
      <c r="I30" s="92" t="s">
        <v>392</v>
      </c>
      <c r="J30" s="56">
        <v>0</v>
      </c>
    </row>
    <row r="31" spans="1:10" x14ac:dyDescent="0.25">
      <c r="A31" s="91" t="s">
        <v>391</v>
      </c>
      <c r="B31" s="81">
        <v>0</v>
      </c>
      <c r="C31" s="28">
        <v>1097942430</v>
      </c>
      <c r="D31" s="28">
        <v>536299570</v>
      </c>
      <c r="E31" s="28">
        <v>143978118</v>
      </c>
      <c r="F31" s="81">
        <v>0</v>
      </c>
      <c r="G31" s="81">
        <v>0</v>
      </c>
      <c r="H31" s="28">
        <v>1950957</v>
      </c>
      <c r="I31" s="91" t="s">
        <v>391</v>
      </c>
      <c r="J31" s="28">
        <v>534348613</v>
      </c>
    </row>
    <row r="32" spans="1:10" x14ac:dyDescent="0.25">
      <c r="A32" s="84" t="s">
        <v>386</v>
      </c>
      <c r="B32" s="85">
        <v>0</v>
      </c>
      <c r="C32" s="9">
        <v>0</v>
      </c>
      <c r="D32" s="9">
        <v>0</v>
      </c>
      <c r="E32" s="9">
        <v>0</v>
      </c>
      <c r="F32" s="85">
        <v>0</v>
      </c>
      <c r="G32" s="9">
        <v>0</v>
      </c>
      <c r="H32" s="85">
        <v>0</v>
      </c>
      <c r="I32" s="84" t="s">
        <v>386</v>
      </c>
      <c r="J32" s="85">
        <v>0</v>
      </c>
    </row>
    <row r="33" spans="1:12" ht="22.5" x14ac:dyDescent="0.25">
      <c r="A33" s="84" t="s">
        <v>390</v>
      </c>
      <c r="B33" s="85">
        <v>0</v>
      </c>
      <c r="C33" s="9">
        <v>98800000</v>
      </c>
      <c r="D33" s="9">
        <v>0</v>
      </c>
      <c r="E33" s="9">
        <v>0</v>
      </c>
      <c r="F33" s="85">
        <v>0</v>
      </c>
      <c r="G33" s="9">
        <v>0</v>
      </c>
      <c r="H33" s="85">
        <v>0</v>
      </c>
      <c r="I33" s="84" t="s">
        <v>390</v>
      </c>
      <c r="J33" s="85">
        <v>0</v>
      </c>
    </row>
    <row r="34" spans="1:12" ht="21" x14ac:dyDescent="0.25">
      <c r="A34" s="89" t="s">
        <v>389</v>
      </c>
      <c r="B34" s="90">
        <v>0</v>
      </c>
      <c r="C34" s="90">
        <v>0</v>
      </c>
      <c r="D34" s="90">
        <v>0</v>
      </c>
      <c r="E34" s="90">
        <v>0</v>
      </c>
      <c r="F34" s="88">
        <v>0</v>
      </c>
      <c r="G34" s="90">
        <v>0</v>
      </c>
      <c r="H34" s="88">
        <v>0</v>
      </c>
      <c r="I34" s="89" t="s">
        <v>389</v>
      </c>
      <c r="J34" s="88">
        <v>0</v>
      </c>
    </row>
    <row r="35" spans="1:12" x14ac:dyDescent="0.25">
      <c r="A35" s="86" t="s">
        <v>384</v>
      </c>
      <c r="B35" s="10">
        <v>0</v>
      </c>
      <c r="C35" s="10">
        <v>0</v>
      </c>
      <c r="D35" s="10">
        <v>0</v>
      </c>
      <c r="E35" s="41">
        <f>E$28</f>
        <v>143978118</v>
      </c>
      <c r="F35" s="10">
        <v>0</v>
      </c>
      <c r="G35" s="41">
        <v>0</v>
      </c>
      <c r="H35" s="41">
        <v>17147970</v>
      </c>
      <c r="I35" s="86" t="s">
        <v>384</v>
      </c>
      <c r="J35" s="41">
        <v>126830148</v>
      </c>
    </row>
    <row r="36" spans="1:12" x14ac:dyDescent="0.25">
      <c r="A36" s="87" t="s">
        <v>388</v>
      </c>
      <c r="B36" s="41">
        <f t="shared" ref="B36:H36" si="10">B37+B38+B39</f>
        <v>0</v>
      </c>
      <c r="C36" s="41">
        <f t="shared" si="10"/>
        <v>772412910</v>
      </c>
      <c r="D36" s="41">
        <f t="shared" si="10"/>
        <v>769764233</v>
      </c>
      <c r="E36" s="41">
        <f t="shared" si="10"/>
        <v>72412910</v>
      </c>
      <c r="F36" s="10">
        <f t="shared" si="10"/>
        <v>0</v>
      </c>
      <c r="G36" s="41">
        <f t="shared" si="10"/>
        <v>0</v>
      </c>
      <c r="H36" s="41">
        <f t="shared" si="10"/>
        <v>0</v>
      </c>
      <c r="I36" s="87" t="s">
        <v>388</v>
      </c>
      <c r="J36" s="41">
        <f t="shared" ref="J36" si="11">J37+J38+J39</f>
        <v>769764233</v>
      </c>
    </row>
    <row r="37" spans="1:12" x14ac:dyDescent="0.25">
      <c r="A37" s="86" t="s">
        <v>387</v>
      </c>
      <c r="B37" s="10">
        <v>0</v>
      </c>
      <c r="C37" s="41">
        <v>734237708</v>
      </c>
      <c r="D37" s="41">
        <v>769764233</v>
      </c>
      <c r="E37" s="41">
        <v>34237708</v>
      </c>
      <c r="F37" s="10">
        <v>0</v>
      </c>
      <c r="G37" s="41">
        <v>0</v>
      </c>
      <c r="H37" s="41">
        <v>0</v>
      </c>
      <c r="I37" s="86" t="s">
        <v>387</v>
      </c>
      <c r="J37" s="41">
        <v>769764233</v>
      </c>
    </row>
    <row r="38" spans="1:12" x14ac:dyDescent="0.25">
      <c r="A38" s="84" t="s">
        <v>386</v>
      </c>
      <c r="B38" s="85">
        <v>0</v>
      </c>
      <c r="C38" s="9">
        <v>38175202</v>
      </c>
      <c r="D38" s="9">
        <v>0</v>
      </c>
      <c r="E38" s="9">
        <v>38175202</v>
      </c>
      <c r="F38" s="85">
        <v>0</v>
      </c>
      <c r="G38" s="9">
        <v>0</v>
      </c>
      <c r="H38" s="85">
        <v>0</v>
      </c>
      <c r="I38" s="84" t="s">
        <v>386</v>
      </c>
      <c r="J38" s="85">
        <v>0</v>
      </c>
    </row>
    <row r="39" spans="1:12" ht="22.5" x14ac:dyDescent="0.25">
      <c r="A39" s="84" t="s">
        <v>385</v>
      </c>
      <c r="B39" s="9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4" t="s">
        <v>385</v>
      </c>
      <c r="J39" s="85">
        <v>0</v>
      </c>
    </row>
    <row r="40" spans="1:12" x14ac:dyDescent="0.25">
      <c r="A40" s="84" t="s">
        <v>384</v>
      </c>
      <c r="B40" s="85">
        <v>0</v>
      </c>
      <c r="C40" s="85">
        <v>0</v>
      </c>
      <c r="D40" s="85">
        <v>0</v>
      </c>
      <c r="E40" s="9">
        <f>E$36</f>
        <v>72412910</v>
      </c>
      <c r="F40" s="85">
        <v>0</v>
      </c>
      <c r="G40" s="9">
        <v>38175202</v>
      </c>
      <c r="H40" s="9">
        <v>0</v>
      </c>
      <c r="I40" s="84" t="s">
        <v>384</v>
      </c>
      <c r="J40" s="9">
        <v>34237708</v>
      </c>
    </row>
    <row r="42" spans="1:12" ht="18.75" customHeight="1" x14ac:dyDescent="0.25">
      <c r="A42" s="198" t="s">
        <v>383</v>
      </c>
      <c r="B42" s="220"/>
      <c r="C42" s="220"/>
      <c r="D42" s="220"/>
      <c r="E42" s="220"/>
      <c r="F42" s="220"/>
      <c r="G42" s="220"/>
      <c r="H42" s="220"/>
      <c r="I42" s="221" t="s">
        <v>383</v>
      </c>
      <c r="J42" s="221"/>
      <c r="K42" s="221"/>
      <c r="L42" s="221"/>
    </row>
    <row r="43" spans="1:12" ht="9" customHeight="1" x14ac:dyDescent="0.25">
      <c r="A43" s="198" t="s">
        <v>382</v>
      </c>
      <c r="B43" s="220"/>
      <c r="C43" s="220"/>
      <c r="D43" s="220"/>
      <c r="E43" s="220"/>
      <c r="F43" s="220"/>
      <c r="G43" s="220"/>
      <c r="H43" s="220"/>
      <c r="I43" s="198" t="s">
        <v>382</v>
      </c>
      <c r="J43" s="220"/>
    </row>
    <row r="44" spans="1:12" ht="9" customHeight="1" x14ac:dyDescent="0.25">
      <c r="A44" s="198" t="s">
        <v>381</v>
      </c>
      <c r="B44" s="220"/>
      <c r="C44" s="220"/>
      <c r="D44" s="220"/>
      <c r="E44" s="220"/>
      <c r="F44" s="220"/>
      <c r="G44" s="220"/>
      <c r="H44" s="220"/>
      <c r="I44" s="198" t="s">
        <v>381</v>
      </c>
      <c r="J44" s="220"/>
    </row>
  </sheetData>
  <mergeCells count="10">
    <mergeCell ref="A43:H43"/>
    <mergeCell ref="I43:J43"/>
    <mergeCell ref="A44:H44"/>
    <mergeCell ref="I44:J44"/>
    <mergeCell ref="A1:H1"/>
    <mergeCell ref="A2:H2"/>
    <mergeCell ref="I1:J1"/>
    <mergeCell ref="I2:J2"/>
    <mergeCell ref="A42:H42"/>
    <mergeCell ref="I42:L4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0" firstPageNumber="6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A38" sqref="A38"/>
    </sheetView>
  </sheetViews>
  <sheetFormatPr baseColWidth="10" defaultRowHeight="11.25" x14ac:dyDescent="0.25"/>
  <cols>
    <col min="1" max="1" width="30.7109375" style="4" customWidth="1"/>
    <col min="2" max="2" width="10.7109375" style="4" customWidth="1"/>
    <col min="3" max="6" width="15.7109375" style="4" customWidth="1"/>
    <col min="7" max="16384" width="11.42578125" style="4"/>
  </cols>
  <sheetData>
    <row r="1" spans="1:6" ht="12.75" x14ac:dyDescent="0.25">
      <c r="A1" s="179" t="s">
        <v>351</v>
      </c>
      <c r="B1" s="180"/>
      <c r="C1" s="180"/>
      <c r="D1" s="180"/>
      <c r="E1" s="180"/>
      <c r="F1" s="8" t="s">
        <v>287</v>
      </c>
    </row>
    <row r="2" spans="1:6" ht="12.75" x14ac:dyDescent="0.25">
      <c r="A2" s="179" t="s">
        <v>380</v>
      </c>
      <c r="B2" s="180"/>
      <c r="C2" s="180"/>
      <c r="D2" s="180"/>
      <c r="E2" s="180"/>
      <c r="F2" s="8" t="s">
        <v>379</v>
      </c>
    </row>
    <row r="3" spans="1:6" ht="12.75" x14ac:dyDescent="0.25">
      <c r="A3" s="205" t="s">
        <v>378</v>
      </c>
      <c r="B3" s="233"/>
      <c r="C3" s="233"/>
      <c r="D3" s="233"/>
      <c r="E3" s="233"/>
      <c r="F3" s="233"/>
    </row>
    <row r="4" spans="1:6" ht="12.75" x14ac:dyDescent="0.25">
      <c r="A4" s="205" t="s">
        <v>347</v>
      </c>
      <c r="B4" s="233"/>
      <c r="C4" s="233"/>
      <c r="D4" s="233"/>
      <c r="E4" s="233"/>
      <c r="F4" s="233"/>
    </row>
    <row r="5" spans="1:6" ht="12.75" x14ac:dyDescent="0.25">
      <c r="A5" s="205" t="s">
        <v>377</v>
      </c>
      <c r="B5" s="233"/>
      <c r="C5" s="233"/>
      <c r="D5" s="233"/>
      <c r="E5" s="233"/>
      <c r="F5" s="233"/>
    </row>
    <row r="6" spans="1:6" ht="12.75" x14ac:dyDescent="0.25">
      <c r="A6" s="179" t="s">
        <v>345</v>
      </c>
      <c r="B6" s="180"/>
      <c r="C6" s="204" t="s">
        <v>344</v>
      </c>
      <c r="D6" s="180"/>
      <c r="E6" s="204" t="s">
        <v>343</v>
      </c>
      <c r="F6" s="180"/>
    </row>
    <row r="7" spans="1:6" ht="12.75" x14ac:dyDescent="0.25">
      <c r="A7" s="265" t="s">
        <v>376</v>
      </c>
      <c r="B7" s="266"/>
      <c r="C7" s="267">
        <f>SUM(C8:C17)</f>
        <v>50155346</v>
      </c>
      <c r="D7" s="268"/>
      <c r="E7" s="267">
        <f>SUM(E8:E17)</f>
        <v>0</v>
      </c>
      <c r="F7" s="268"/>
    </row>
    <row r="8" spans="1:6" ht="12.75" x14ac:dyDescent="0.25">
      <c r="A8" s="258" t="s">
        <v>375</v>
      </c>
      <c r="B8" s="259"/>
      <c r="C8" s="201"/>
      <c r="D8" s="260"/>
      <c r="E8" s="201"/>
      <c r="F8" s="260"/>
    </row>
    <row r="9" spans="1:6" ht="12.75" x14ac:dyDescent="0.25">
      <c r="A9" s="258" t="s">
        <v>374</v>
      </c>
      <c r="B9" s="259"/>
      <c r="C9" s="201"/>
      <c r="D9" s="260"/>
      <c r="E9" s="201"/>
      <c r="F9" s="260"/>
    </row>
    <row r="10" spans="1:6" ht="12.75" x14ac:dyDescent="0.25">
      <c r="A10" s="258" t="s">
        <v>373</v>
      </c>
      <c r="B10" s="259"/>
      <c r="C10" s="201"/>
      <c r="D10" s="260"/>
      <c r="E10" s="201"/>
      <c r="F10" s="260"/>
    </row>
    <row r="11" spans="1:6" ht="12.75" x14ac:dyDescent="0.25">
      <c r="A11" s="258" t="s">
        <v>372</v>
      </c>
      <c r="B11" s="259"/>
      <c r="C11" s="201"/>
      <c r="D11" s="260"/>
      <c r="E11" s="201"/>
      <c r="F11" s="260"/>
    </row>
    <row r="12" spans="1:6" ht="12.75" x14ac:dyDescent="0.25">
      <c r="A12" s="258" t="s">
        <v>371</v>
      </c>
      <c r="B12" s="259"/>
      <c r="C12" s="201"/>
      <c r="D12" s="260"/>
      <c r="E12" s="201"/>
      <c r="F12" s="260"/>
    </row>
    <row r="13" spans="1:6" ht="12.75" x14ac:dyDescent="0.25">
      <c r="A13" s="258" t="s">
        <v>370</v>
      </c>
      <c r="B13" s="259"/>
      <c r="C13" s="201"/>
      <c r="D13" s="260"/>
      <c r="E13" s="201"/>
      <c r="F13" s="260"/>
    </row>
    <row r="14" spans="1:6" ht="12.75" x14ac:dyDescent="0.25">
      <c r="A14" s="258" t="s">
        <v>369</v>
      </c>
      <c r="B14" s="259"/>
      <c r="C14" s="201"/>
      <c r="D14" s="260"/>
      <c r="E14" s="201"/>
      <c r="F14" s="260"/>
    </row>
    <row r="15" spans="1:6" ht="12.75" x14ac:dyDescent="0.25">
      <c r="A15" s="258" t="s">
        <v>368</v>
      </c>
      <c r="B15" s="259"/>
      <c r="C15" s="201"/>
      <c r="D15" s="260"/>
      <c r="E15" s="201"/>
      <c r="F15" s="260"/>
    </row>
    <row r="16" spans="1:6" ht="12.75" x14ac:dyDescent="0.25">
      <c r="A16" s="258" t="s">
        <v>367</v>
      </c>
      <c r="B16" s="259"/>
      <c r="C16" s="201">
        <v>50155346</v>
      </c>
      <c r="D16" s="260"/>
      <c r="E16" s="201">
        <v>0</v>
      </c>
      <c r="F16" s="260"/>
    </row>
    <row r="17" spans="1:6" ht="12.75" x14ac:dyDescent="0.25">
      <c r="A17" s="258" t="s">
        <v>366</v>
      </c>
      <c r="B17" s="259"/>
      <c r="C17" s="201"/>
      <c r="D17" s="260"/>
      <c r="E17" s="201"/>
      <c r="F17" s="260"/>
    </row>
    <row r="18" spans="1:6" ht="12.75" x14ac:dyDescent="0.25">
      <c r="A18" s="261" t="s">
        <v>365</v>
      </c>
      <c r="B18" s="262"/>
      <c r="C18" s="263">
        <f>SUM(C19:C22)</f>
        <v>79081634</v>
      </c>
      <c r="D18" s="264"/>
      <c r="E18" s="263">
        <f>SUM(E19:E22)</f>
        <v>77827760</v>
      </c>
      <c r="F18" s="264"/>
    </row>
    <row r="19" spans="1:6" ht="12.75" x14ac:dyDescent="0.25">
      <c r="A19" s="258" t="s">
        <v>364</v>
      </c>
      <c r="B19" s="259"/>
      <c r="C19" s="201"/>
      <c r="D19" s="260"/>
      <c r="E19" s="201"/>
      <c r="F19" s="260"/>
    </row>
    <row r="20" spans="1:6" ht="12.75" x14ac:dyDescent="0.25">
      <c r="A20" s="258" t="s">
        <v>363</v>
      </c>
      <c r="B20" s="259"/>
      <c r="C20" s="201">
        <v>0</v>
      </c>
      <c r="D20" s="260"/>
      <c r="E20" s="201">
        <v>77827760</v>
      </c>
      <c r="F20" s="260"/>
    </row>
    <row r="21" spans="1:6" ht="12.75" x14ac:dyDescent="0.25">
      <c r="A21" s="258" t="s">
        <v>362</v>
      </c>
      <c r="B21" s="259"/>
      <c r="C21" s="201">
        <v>79081634</v>
      </c>
      <c r="D21" s="260"/>
      <c r="E21" s="201">
        <v>0</v>
      </c>
      <c r="F21" s="260"/>
    </row>
    <row r="22" spans="1:6" ht="12.75" x14ac:dyDescent="0.25">
      <c r="A22" s="253" t="s">
        <v>361</v>
      </c>
      <c r="B22" s="254"/>
      <c r="C22" s="187"/>
      <c r="D22" s="255"/>
      <c r="E22" s="187"/>
      <c r="F22" s="255"/>
    </row>
    <row r="23" spans="1:6" ht="12.75" x14ac:dyDescent="0.25">
      <c r="A23" s="181" t="s">
        <v>31</v>
      </c>
      <c r="B23" s="182"/>
      <c r="C23" s="256">
        <f>C$7+C$18</f>
        <v>129236980</v>
      </c>
      <c r="D23" s="238"/>
      <c r="E23" s="257">
        <f>E$7+E$18</f>
        <v>77827760</v>
      </c>
      <c r="F23" s="238"/>
    </row>
    <row r="24" spans="1:6" ht="12.75" x14ac:dyDescent="0.25">
      <c r="A24" s="181" t="s">
        <v>360</v>
      </c>
      <c r="B24" s="182"/>
      <c r="C24" s="210">
        <f>E23-C23</f>
        <v>-51409220</v>
      </c>
      <c r="D24" s="238"/>
      <c r="E24" s="238"/>
      <c r="F24" s="238"/>
    </row>
    <row r="25" spans="1:6" ht="12.75" x14ac:dyDescent="0.25">
      <c r="A25" s="205" t="s">
        <v>323</v>
      </c>
      <c r="B25" s="233"/>
      <c r="C25" s="233"/>
      <c r="D25" s="233"/>
      <c r="E25" s="233"/>
      <c r="F25" s="233"/>
    </row>
    <row r="26" spans="1:6" ht="12.75" x14ac:dyDescent="0.25">
      <c r="A26" s="249" t="s">
        <v>359</v>
      </c>
      <c r="B26" s="250"/>
      <c r="C26" s="251"/>
      <c r="D26" s="252"/>
      <c r="E26" s="251"/>
      <c r="F26" s="252"/>
    </row>
    <row r="27" spans="1:6" ht="12.75" x14ac:dyDescent="0.25">
      <c r="A27" s="243" t="s">
        <v>358</v>
      </c>
      <c r="B27" s="244"/>
      <c r="C27" s="245"/>
      <c r="D27" s="246"/>
      <c r="E27" s="245"/>
      <c r="F27" s="246"/>
    </row>
    <row r="28" spans="1:6" ht="12.75" x14ac:dyDescent="0.25">
      <c r="A28" s="234" t="s">
        <v>31</v>
      </c>
      <c r="B28" s="235"/>
      <c r="C28" s="247">
        <f>C$26+C$27</f>
        <v>0</v>
      </c>
      <c r="D28" s="237"/>
      <c r="E28" s="248">
        <f>E$26+E$27</f>
        <v>0</v>
      </c>
      <c r="F28" s="237"/>
    </row>
    <row r="29" spans="1:6" ht="12.75" x14ac:dyDescent="0.25">
      <c r="A29" s="234" t="s">
        <v>357</v>
      </c>
      <c r="B29" s="235"/>
      <c r="C29" s="236">
        <f>E28-C28</f>
        <v>0</v>
      </c>
      <c r="D29" s="237"/>
      <c r="E29" s="237"/>
      <c r="F29" s="237"/>
    </row>
    <row r="30" spans="1:6" ht="12.75" x14ac:dyDescent="0.25">
      <c r="A30" s="205" t="s">
        <v>320</v>
      </c>
      <c r="B30" s="233"/>
      <c r="C30" s="233"/>
      <c r="D30" s="233"/>
      <c r="E30" s="233"/>
      <c r="F30" s="233"/>
    </row>
    <row r="31" spans="1:6" ht="12.75" x14ac:dyDescent="0.25">
      <c r="A31" s="181" t="s">
        <v>356</v>
      </c>
      <c r="B31" s="182"/>
      <c r="C31" s="210">
        <v>0</v>
      </c>
      <c r="D31" s="238"/>
      <c r="E31" s="210">
        <v>131966128</v>
      </c>
      <c r="F31" s="238"/>
    </row>
    <row r="32" spans="1:6" ht="12.75" x14ac:dyDescent="0.25">
      <c r="A32" s="181" t="s">
        <v>355</v>
      </c>
      <c r="B32" s="182"/>
      <c r="C32" s="239">
        <v>0</v>
      </c>
      <c r="D32" s="240"/>
      <c r="E32" s="210">
        <v>0</v>
      </c>
      <c r="F32" s="238"/>
    </row>
    <row r="33" spans="1:6" ht="12.75" x14ac:dyDescent="0.25">
      <c r="A33" s="181" t="s">
        <v>31</v>
      </c>
      <c r="B33" s="182"/>
      <c r="C33" s="241">
        <f>C$31</f>
        <v>0</v>
      </c>
      <c r="D33" s="238"/>
      <c r="E33" s="242">
        <f>E$31+E$32</f>
        <v>131966128</v>
      </c>
      <c r="F33" s="238"/>
    </row>
    <row r="34" spans="1:6" ht="12.75" x14ac:dyDescent="0.25">
      <c r="A34" s="232"/>
      <c r="B34" s="233"/>
      <c r="C34" s="233"/>
      <c r="D34" s="233"/>
      <c r="E34" s="233"/>
      <c r="F34" s="233"/>
    </row>
    <row r="35" spans="1:6" ht="12.75" x14ac:dyDescent="0.25">
      <c r="A35" s="222" t="s">
        <v>354</v>
      </c>
      <c r="B35" s="223"/>
      <c r="C35" s="223"/>
      <c r="D35" s="223"/>
      <c r="E35" s="223"/>
      <c r="F35" s="224"/>
    </row>
    <row r="36" spans="1:6" ht="12.75" x14ac:dyDescent="0.25">
      <c r="A36" s="225" t="s">
        <v>317</v>
      </c>
      <c r="B36" s="226"/>
      <c r="C36" s="83">
        <f>C33+C28+C23</f>
        <v>129236980</v>
      </c>
      <c r="D36" s="227" t="s">
        <v>316</v>
      </c>
      <c r="E36" s="226"/>
      <c r="F36" s="83">
        <f>E33+E28+E23</f>
        <v>209793888</v>
      </c>
    </row>
    <row r="37" spans="1:6" ht="12.75" x14ac:dyDescent="0.25">
      <c r="A37" s="228" t="s">
        <v>353</v>
      </c>
      <c r="B37" s="229"/>
      <c r="C37" s="229"/>
      <c r="D37" s="229"/>
      <c r="E37" s="230">
        <f>F36-C36</f>
        <v>80556908</v>
      </c>
      <c r="F37" s="231"/>
    </row>
    <row r="38" spans="1:6" x14ac:dyDescent="0.25">
      <c r="A38" s="40" t="s">
        <v>352</v>
      </c>
      <c r="C38" s="42"/>
      <c r="D38" s="42"/>
      <c r="E38" s="42"/>
      <c r="F38" s="42"/>
    </row>
    <row r="39" spans="1:6" x14ac:dyDescent="0.25">
      <c r="C39" s="42"/>
      <c r="D39" s="42"/>
      <c r="E39" s="42"/>
      <c r="F39" s="42"/>
    </row>
    <row r="40" spans="1:6" x14ac:dyDescent="0.25">
      <c r="C40" s="42"/>
      <c r="D40" s="42"/>
      <c r="E40" s="42"/>
      <c r="F40" s="42"/>
    </row>
  </sheetData>
  <mergeCells count="89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F24"/>
    <mergeCell ref="A26:B26"/>
    <mergeCell ref="C26:D26"/>
    <mergeCell ref="E26:F26"/>
    <mergeCell ref="A25:F25"/>
    <mergeCell ref="A27:B27"/>
    <mergeCell ref="C27:D27"/>
    <mergeCell ref="E27:F27"/>
    <mergeCell ref="A28:B28"/>
    <mergeCell ref="C28:D28"/>
    <mergeCell ref="E28:F28"/>
    <mergeCell ref="A34:F34"/>
    <mergeCell ref="A29:B29"/>
    <mergeCell ref="C29:F29"/>
    <mergeCell ref="A31:B31"/>
    <mergeCell ref="C31:D31"/>
    <mergeCell ref="E31:F31"/>
    <mergeCell ref="A32:B32"/>
    <mergeCell ref="C32:D32"/>
    <mergeCell ref="A33:B33"/>
    <mergeCell ref="C33:D33"/>
    <mergeCell ref="E33:F33"/>
    <mergeCell ref="E32:F32"/>
    <mergeCell ref="A30:F30"/>
    <mergeCell ref="A35:F35"/>
    <mergeCell ref="A36:B36"/>
    <mergeCell ref="D36:E36"/>
    <mergeCell ref="A37:D37"/>
    <mergeCell ref="E37:F3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" orientation="landscape" useFirstPageNumber="1" r:id="rId1"/>
  <headerFoot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A37" sqref="A37:A38"/>
    </sheetView>
  </sheetViews>
  <sheetFormatPr baseColWidth="10" defaultRowHeight="11.25" x14ac:dyDescent="0.25"/>
  <cols>
    <col min="1" max="1" width="30.7109375" style="4" customWidth="1"/>
    <col min="2" max="2" width="10.7109375" style="4" customWidth="1"/>
    <col min="3" max="6" width="15.7109375" style="4" customWidth="1"/>
    <col min="7" max="16384" width="11.42578125" style="4"/>
  </cols>
  <sheetData>
    <row r="1" spans="1:6" ht="12.75" x14ac:dyDescent="0.25">
      <c r="A1" s="179" t="s">
        <v>351</v>
      </c>
      <c r="B1" s="180"/>
      <c r="C1" s="180"/>
      <c r="D1" s="180"/>
      <c r="E1" s="180"/>
      <c r="F1" s="8" t="s">
        <v>287</v>
      </c>
    </row>
    <row r="2" spans="1:6" ht="12.75" x14ac:dyDescent="0.25">
      <c r="A2" s="179" t="s">
        <v>350</v>
      </c>
      <c r="B2" s="180"/>
      <c r="C2" s="180"/>
      <c r="D2" s="180"/>
      <c r="E2" s="180"/>
      <c r="F2" s="8" t="s">
        <v>349</v>
      </c>
    </row>
    <row r="3" spans="1:6" ht="12.75" x14ac:dyDescent="0.25">
      <c r="A3" s="205" t="s">
        <v>348</v>
      </c>
      <c r="B3" s="233"/>
      <c r="C3" s="233"/>
      <c r="D3" s="233"/>
      <c r="E3" s="233"/>
      <c r="F3" s="233"/>
    </row>
    <row r="4" spans="1:6" ht="12.75" x14ac:dyDescent="0.25">
      <c r="A4" s="205" t="s">
        <v>347</v>
      </c>
      <c r="B4" s="233"/>
      <c r="C4" s="233"/>
      <c r="D4" s="233"/>
      <c r="E4" s="233"/>
      <c r="F4" s="233"/>
    </row>
    <row r="5" spans="1:6" ht="12.75" x14ac:dyDescent="0.25">
      <c r="A5" s="205" t="s">
        <v>346</v>
      </c>
      <c r="B5" s="233"/>
      <c r="C5" s="233"/>
      <c r="D5" s="233"/>
      <c r="E5" s="233"/>
      <c r="F5" s="233"/>
    </row>
    <row r="6" spans="1:6" ht="12.75" x14ac:dyDescent="0.25">
      <c r="A6" s="179" t="s">
        <v>345</v>
      </c>
      <c r="B6" s="180"/>
      <c r="C6" s="204" t="s">
        <v>344</v>
      </c>
      <c r="D6" s="180"/>
      <c r="E6" s="204" t="s">
        <v>343</v>
      </c>
      <c r="F6" s="180"/>
    </row>
    <row r="7" spans="1:6" ht="12.75" x14ac:dyDescent="0.25">
      <c r="A7" s="265" t="s">
        <v>342</v>
      </c>
      <c r="B7" s="266"/>
      <c r="C7" s="267">
        <f>SUM(C8:C17)</f>
        <v>536299570</v>
      </c>
      <c r="D7" s="268"/>
      <c r="E7" s="267">
        <f>SUM(E8:E17)</f>
        <v>769764233</v>
      </c>
      <c r="F7" s="268"/>
    </row>
    <row r="8" spans="1:6" ht="12.75" x14ac:dyDescent="0.25">
      <c r="A8" s="258" t="s">
        <v>341</v>
      </c>
      <c r="B8" s="259"/>
      <c r="C8" s="201">
        <v>1950957</v>
      </c>
      <c r="D8" s="260"/>
      <c r="E8" s="201">
        <v>0</v>
      </c>
      <c r="F8" s="260"/>
    </row>
    <row r="9" spans="1:6" ht="12.75" x14ac:dyDescent="0.25">
      <c r="A9" s="258" t="s">
        <v>340</v>
      </c>
      <c r="B9" s="259"/>
      <c r="C9" s="201"/>
      <c r="D9" s="260"/>
      <c r="E9" s="201"/>
      <c r="F9" s="260"/>
    </row>
    <row r="10" spans="1:6" ht="12.75" x14ac:dyDescent="0.25">
      <c r="A10" s="258" t="s">
        <v>339</v>
      </c>
      <c r="B10" s="259"/>
      <c r="C10" s="201"/>
      <c r="D10" s="260"/>
      <c r="E10" s="201"/>
      <c r="F10" s="260"/>
    </row>
    <row r="11" spans="1:6" ht="12.75" x14ac:dyDescent="0.25">
      <c r="A11" s="258" t="s">
        <v>338</v>
      </c>
      <c r="B11" s="259"/>
      <c r="C11" s="201"/>
      <c r="D11" s="260"/>
      <c r="E11" s="201"/>
      <c r="F11" s="260"/>
    </row>
    <row r="12" spans="1:6" ht="12.75" x14ac:dyDescent="0.25">
      <c r="A12" s="258" t="s">
        <v>337</v>
      </c>
      <c r="B12" s="259"/>
      <c r="C12" s="201"/>
      <c r="D12" s="260"/>
      <c r="E12" s="201"/>
      <c r="F12" s="260"/>
    </row>
    <row r="13" spans="1:6" ht="12.75" x14ac:dyDescent="0.25">
      <c r="A13" s="258" t="s">
        <v>336</v>
      </c>
      <c r="B13" s="259"/>
      <c r="C13" s="201"/>
      <c r="D13" s="260"/>
      <c r="E13" s="201"/>
      <c r="F13" s="260"/>
    </row>
    <row r="14" spans="1:6" ht="12.75" x14ac:dyDescent="0.25">
      <c r="A14" s="258" t="s">
        <v>335</v>
      </c>
      <c r="B14" s="259"/>
      <c r="C14" s="201"/>
      <c r="D14" s="260"/>
      <c r="E14" s="201"/>
      <c r="F14" s="260"/>
    </row>
    <row r="15" spans="1:6" ht="12.75" x14ac:dyDescent="0.25">
      <c r="A15" s="258" t="s">
        <v>334</v>
      </c>
      <c r="B15" s="259"/>
      <c r="C15" s="201"/>
      <c r="D15" s="260"/>
      <c r="E15" s="201"/>
      <c r="F15" s="260"/>
    </row>
    <row r="16" spans="1:6" ht="12.75" x14ac:dyDescent="0.25">
      <c r="A16" s="258" t="s">
        <v>333</v>
      </c>
      <c r="B16" s="259"/>
      <c r="C16" s="201">
        <v>534348613</v>
      </c>
      <c r="D16" s="260"/>
      <c r="E16" s="201">
        <v>769764233</v>
      </c>
      <c r="F16" s="260"/>
    </row>
    <row r="17" spans="1:6" ht="12.75" x14ac:dyDescent="0.25">
      <c r="A17" s="258" t="s">
        <v>332</v>
      </c>
      <c r="B17" s="259"/>
      <c r="C17" s="201"/>
      <c r="D17" s="260"/>
      <c r="E17" s="201"/>
      <c r="F17" s="260"/>
    </row>
    <row r="18" spans="1:6" ht="12.75" x14ac:dyDescent="0.25">
      <c r="A18" s="261" t="s">
        <v>331</v>
      </c>
      <c r="B18" s="262"/>
      <c r="C18" s="263">
        <f>SUM(C19:C24)</f>
        <v>0</v>
      </c>
      <c r="D18" s="264"/>
      <c r="E18" s="263">
        <f>SUM(E19:E24)</f>
        <v>0</v>
      </c>
      <c r="F18" s="264"/>
    </row>
    <row r="19" spans="1:6" ht="12.75" x14ac:dyDescent="0.25">
      <c r="A19" s="258" t="s">
        <v>330</v>
      </c>
      <c r="B19" s="259"/>
      <c r="C19" s="201"/>
      <c r="D19" s="260"/>
      <c r="E19" s="201"/>
      <c r="F19" s="260"/>
    </row>
    <row r="20" spans="1:6" ht="12.75" x14ac:dyDescent="0.25">
      <c r="A20" s="258" t="s">
        <v>329</v>
      </c>
      <c r="B20" s="259"/>
      <c r="C20" s="201"/>
      <c r="D20" s="260"/>
      <c r="E20" s="201"/>
      <c r="F20" s="260"/>
    </row>
    <row r="21" spans="1:6" ht="12.75" x14ac:dyDescent="0.25">
      <c r="A21" s="258" t="s">
        <v>328</v>
      </c>
      <c r="B21" s="259"/>
      <c r="C21" s="201">
        <v>0</v>
      </c>
      <c r="D21" s="260"/>
      <c r="E21" s="201">
        <v>0</v>
      </c>
      <c r="F21" s="260"/>
    </row>
    <row r="22" spans="1:6" ht="12.75" x14ac:dyDescent="0.25">
      <c r="A22" s="258" t="s">
        <v>327</v>
      </c>
      <c r="B22" s="259"/>
      <c r="C22" s="201"/>
      <c r="D22" s="260"/>
      <c r="E22" s="201"/>
      <c r="F22" s="260"/>
    </row>
    <row r="23" spans="1:6" ht="12.75" x14ac:dyDescent="0.25">
      <c r="A23" s="258" t="s">
        <v>326</v>
      </c>
      <c r="B23" s="259"/>
      <c r="C23" s="201"/>
      <c r="D23" s="260"/>
      <c r="E23" s="201"/>
      <c r="F23" s="260"/>
    </row>
    <row r="24" spans="1:6" ht="12.75" x14ac:dyDescent="0.25">
      <c r="A24" s="253" t="s">
        <v>325</v>
      </c>
      <c r="B24" s="254"/>
      <c r="C24" s="187"/>
      <c r="D24" s="255"/>
      <c r="E24" s="187"/>
      <c r="F24" s="255"/>
    </row>
    <row r="25" spans="1:6" ht="12.75" x14ac:dyDescent="0.25">
      <c r="A25" s="181" t="s">
        <v>31</v>
      </c>
      <c r="B25" s="182"/>
      <c r="C25" s="256">
        <f>C$7+C$18</f>
        <v>536299570</v>
      </c>
      <c r="D25" s="238"/>
      <c r="E25" s="257">
        <f>E$7+E$18</f>
        <v>769764233</v>
      </c>
      <c r="F25" s="238"/>
    </row>
    <row r="26" spans="1:6" ht="12.75" x14ac:dyDescent="0.25">
      <c r="A26" s="181" t="s">
        <v>324</v>
      </c>
      <c r="B26" s="182"/>
      <c r="C26" s="210">
        <f>E25-C25</f>
        <v>233464663</v>
      </c>
      <c r="D26" s="238"/>
      <c r="E26" s="238"/>
      <c r="F26" s="238"/>
    </row>
    <row r="27" spans="1:6" ht="12.75" x14ac:dyDescent="0.25">
      <c r="A27" s="205" t="s">
        <v>323</v>
      </c>
      <c r="B27" s="233"/>
      <c r="C27" s="233"/>
      <c r="D27" s="233"/>
      <c r="E27" s="233"/>
      <c r="F27" s="233"/>
    </row>
    <row r="28" spans="1:6" ht="12.75" x14ac:dyDescent="0.25">
      <c r="A28" s="271" t="s">
        <v>322</v>
      </c>
      <c r="B28" s="272"/>
      <c r="C28" s="273"/>
      <c r="D28" s="274"/>
      <c r="E28" s="273"/>
      <c r="F28" s="274"/>
    </row>
    <row r="29" spans="1:6" ht="12.75" x14ac:dyDescent="0.25">
      <c r="A29" s="181" t="s">
        <v>31</v>
      </c>
      <c r="B29" s="182"/>
      <c r="C29" s="269">
        <f>C$28</f>
        <v>0</v>
      </c>
      <c r="D29" s="238"/>
      <c r="E29" s="270">
        <f>E$28</f>
        <v>0</v>
      </c>
      <c r="F29" s="238"/>
    </row>
    <row r="30" spans="1:6" ht="12.75" x14ac:dyDescent="0.25">
      <c r="A30" s="181" t="s">
        <v>321</v>
      </c>
      <c r="B30" s="182"/>
      <c r="C30" s="210">
        <f>E29-C29</f>
        <v>0</v>
      </c>
      <c r="D30" s="238"/>
      <c r="E30" s="238"/>
      <c r="F30" s="238"/>
    </row>
    <row r="31" spans="1:6" ht="12.75" x14ac:dyDescent="0.25">
      <c r="A31" s="205" t="s">
        <v>320</v>
      </c>
      <c r="B31" s="233"/>
      <c r="C31" s="233"/>
      <c r="D31" s="233"/>
      <c r="E31" s="233"/>
      <c r="F31" s="233"/>
    </row>
    <row r="32" spans="1:6" ht="12.75" x14ac:dyDescent="0.25">
      <c r="A32" s="181" t="s">
        <v>319</v>
      </c>
      <c r="B32" s="182"/>
      <c r="C32" s="241">
        <v>0</v>
      </c>
      <c r="D32" s="238"/>
      <c r="E32" s="242">
        <v>424329520</v>
      </c>
      <c r="F32" s="238"/>
    </row>
    <row r="33" spans="1:6" ht="12.75" x14ac:dyDescent="0.25">
      <c r="A33" s="232"/>
      <c r="B33" s="233"/>
      <c r="C33" s="233"/>
      <c r="D33" s="233"/>
      <c r="E33" s="233"/>
      <c r="F33" s="233"/>
    </row>
    <row r="34" spans="1:6" ht="12.75" x14ac:dyDescent="0.25">
      <c r="A34" s="222" t="s">
        <v>318</v>
      </c>
      <c r="B34" s="223"/>
      <c r="C34" s="223"/>
      <c r="D34" s="223"/>
      <c r="E34" s="223"/>
      <c r="F34" s="224"/>
    </row>
    <row r="35" spans="1:6" ht="12.75" x14ac:dyDescent="0.25">
      <c r="A35" s="225" t="s">
        <v>317</v>
      </c>
      <c r="B35" s="226"/>
      <c r="C35" s="83">
        <f>C32+C29+C25</f>
        <v>536299570</v>
      </c>
      <c r="D35" s="227" t="s">
        <v>316</v>
      </c>
      <c r="E35" s="226"/>
      <c r="F35" s="83">
        <f>E32+E29+E25</f>
        <v>1194093753</v>
      </c>
    </row>
    <row r="36" spans="1:6" ht="12.75" x14ac:dyDescent="0.25">
      <c r="A36" s="228" t="s">
        <v>315</v>
      </c>
      <c r="B36" s="229"/>
      <c r="C36" s="229"/>
      <c r="D36" s="229"/>
      <c r="E36" s="230">
        <f>F35-C35</f>
        <v>657794183</v>
      </c>
      <c r="F36" s="231"/>
    </row>
    <row r="37" spans="1:6" x14ac:dyDescent="0.25">
      <c r="A37" s="40" t="s">
        <v>314</v>
      </c>
      <c r="C37" s="42"/>
      <c r="D37" s="42"/>
      <c r="E37" s="42"/>
      <c r="F37" s="42"/>
    </row>
    <row r="38" spans="1:6" x14ac:dyDescent="0.25">
      <c r="A38" s="40" t="s">
        <v>313</v>
      </c>
      <c r="C38" s="42"/>
      <c r="D38" s="42"/>
      <c r="E38" s="42"/>
      <c r="F38" s="42"/>
    </row>
    <row r="39" spans="1:6" x14ac:dyDescent="0.25">
      <c r="C39" s="42"/>
      <c r="D39" s="42"/>
      <c r="E39" s="42"/>
      <c r="F39" s="42"/>
    </row>
    <row r="40" spans="1:6" x14ac:dyDescent="0.25">
      <c r="C40" s="42"/>
      <c r="D40" s="42"/>
      <c r="E40" s="42"/>
      <c r="F40" s="42"/>
    </row>
  </sheetData>
  <mergeCells count="86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F26"/>
    <mergeCell ref="A28:B28"/>
    <mergeCell ref="C28:D28"/>
    <mergeCell ref="E28:F28"/>
    <mergeCell ref="A27:F27"/>
    <mergeCell ref="A29:B29"/>
    <mergeCell ref="C29:D29"/>
    <mergeCell ref="E29:F29"/>
    <mergeCell ref="A30:B30"/>
    <mergeCell ref="C30:F30"/>
    <mergeCell ref="A32:B32"/>
    <mergeCell ref="C32:D32"/>
    <mergeCell ref="E32:F32"/>
    <mergeCell ref="A31:F31"/>
    <mergeCell ref="A33:F33"/>
    <mergeCell ref="A34:F34"/>
    <mergeCell ref="A35:B35"/>
    <mergeCell ref="D35:E35"/>
    <mergeCell ref="A36:D36"/>
    <mergeCell ref="E36:F3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workbookViewId="0">
      <selection sqref="A1:E2"/>
    </sheetView>
  </sheetViews>
  <sheetFormatPr baseColWidth="10" defaultRowHeight="11.25" x14ac:dyDescent="0.25"/>
  <cols>
    <col min="1" max="1" width="10.7109375" style="4" customWidth="1"/>
    <col min="2" max="2" width="50.7109375" style="6" customWidth="1"/>
    <col min="3" max="4" width="20.7109375" style="4" customWidth="1"/>
    <col min="5" max="16384" width="11.42578125" style="4"/>
  </cols>
  <sheetData>
    <row r="1" spans="1:5" ht="12.75" x14ac:dyDescent="0.25">
      <c r="A1" s="179" t="s">
        <v>288</v>
      </c>
      <c r="B1" s="180"/>
      <c r="C1" s="180"/>
      <c r="D1" s="180"/>
      <c r="E1" s="8" t="s">
        <v>287</v>
      </c>
    </row>
    <row r="2" spans="1:5" ht="12.75" x14ac:dyDescent="0.25">
      <c r="A2" s="179" t="s">
        <v>312</v>
      </c>
      <c r="B2" s="180"/>
      <c r="C2" s="180"/>
      <c r="D2" s="180"/>
      <c r="E2" s="8" t="s">
        <v>311</v>
      </c>
    </row>
    <row r="3" spans="1:5" ht="12.75" x14ac:dyDescent="0.25">
      <c r="A3" s="205" t="s">
        <v>310</v>
      </c>
      <c r="B3" s="233"/>
      <c r="C3" s="233"/>
      <c r="D3" s="233"/>
      <c r="E3" s="233"/>
    </row>
    <row r="4" spans="1:5" ht="12.75" x14ac:dyDescent="0.25">
      <c r="A4" s="204"/>
      <c r="B4" s="180"/>
      <c r="C4" s="8" t="s">
        <v>283</v>
      </c>
      <c r="D4" s="8" t="s">
        <v>282</v>
      </c>
      <c r="E4" s="8" t="s">
        <v>281</v>
      </c>
    </row>
    <row r="5" spans="1:5" ht="12.75" x14ac:dyDescent="0.25">
      <c r="A5" s="189" t="s">
        <v>309</v>
      </c>
      <c r="B5" s="190"/>
      <c r="C5" s="36">
        <v>129236980</v>
      </c>
      <c r="D5" s="36">
        <v>0</v>
      </c>
      <c r="E5" s="36">
        <v>129236980</v>
      </c>
    </row>
    <row r="6" spans="1:5" ht="12.75" x14ac:dyDescent="0.25">
      <c r="A6" s="253" t="s">
        <v>253</v>
      </c>
      <c r="B6" s="254"/>
      <c r="C6" s="28">
        <v>129236980</v>
      </c>
      <c r="D6" s="81">
        <v>0</v>
      </c>
      <c r="E6" s="28">
        <v>129236980</v>
      </c>
    </row>
    <row r="7" spans="1:5" x14ac:dyDescent="0.25">
      <c r="A7" s="58" t="s">
        <v>279</v>
      </c>
      <c r="B7" s="57" t="s">
        <v>308</v>
      </c>
      <c r="C7" s="56">
        <v>0</v>
      </c>
      <c r="D7" s="82">
        <v>0</v>
      </c>
      <c r="E7" s="56">
        <v>0</v>
      </c>
    </row>
    <row r="8" spans="1:5" x14ac:dyDescent="0.25">
      <c r="A8" s="58" t="s">
        <v>277</v>
      </c>
      <c r="B8" s="57" t="s">
        <v>276</v>
      </c>
      <c r="C8" s="56">
        <v>0</v>
      </c>
      <c r="D8" s="82">
        <v>0</v>
      </c>
      <c r="E8" s="56">
        <v>0</v>
      </c>
    </row>
    <row r="9" spans="1:5" x14ac:dyDescent="0.25">
      <c r="A9" s="58" t="s">
        <v>275</v>
      </c>
      <c r="B9" s="57" t="s">
        <v>274</v>
      </c>
      <c r="C9" s="56">
        <v>79081634</v>
      </c>
      <c r="D9" s="82">
        <v>0</v>
      </c>
      <c r="E9" s="56">
        <v>79081634</v>
      </c>
    </row>
    <row r="10" spans="1:5" ht="22.5" x14ac:dyDescent="0.25">
      <c r="A10" s="58" t="s">
        <v>273</v>
      </c>
      <c r="B10" s="57" t="s">
        <v>272</v>
      </c>
      <c r="C10" s="56">
        <v>0</v>
      </c>
      <c r="D10" s="82">
        <v>0</v>
      </c>
      <c r="E10" s="56">
        <v>0</v>
      </c>
    </row>
    <row r="11" spans="1:5" x14ac:dyDescent="0.25">
      <c r="A11" s="58" t="s">
        <v>271</v>
      </c>
      <c r="B11" s="57" t="s">
        <v>270</v>
      </c>
      <c r="C11" s="56">
        <v>0</v>
      </c>
      <c r="D11" s="82">
        <v>0</v>
      </c>
      <c r="E11" s="56">
        <v>0</v>
      </c>
    </row>
    <row r="12" spans="1:5" x14ac:dyDescent="0.25">
      <c r="A12" s="58" t="s">
        <v>269</v>
      </c>
      <c r="B12" s="57" t="s">
        <v>268</v>
      </c>
      <c r="C12" s="56">
        <v>3578160</v>
      </c>
      <c r="D12" s="82">
        <v>0</v>
      </c>
      <c r="E12" s="56">
        <v>3578160</v>
      </c>
    </row>
    <row r="13" spans="1:5" x14ac:dyDescent="0.25">
      <c r="A13" s="58" t="s">
        <v>307</v>
      </c>
      <c r="B13" s="57" t="s">
        <v>306</v>
      </c>
      <c r="C13" s="56">
        <v>0</v>
      </c>
      <c r="D13" s="82">
        <v>0</v>
      </c>
      <c r="E13" s="56">
        <v>0</v>
      </c>
    </row>
    <row r="14" spans="1:5" x14ac:dyDescent="0.25">
      <c r="A14" s="58" t="s">
        <v>267</v>
      </c>
      <c r="B14" s="57" t="s">
        <v>266</v>
      </c>
      <c r="C14" s="56">
        <v>9607917</v>
      </c>
      <c r="D14" s="82">
        <v>0</v>
      </c>
      <c r="E14" s="56">
        <v>9607917</v>
      </c>
    </row>
    <row r="15" spans="1:5" x14ac:dyDescent="0.25">
      <c r="A15" s="58" t="s">
        <v>265</v>
      </c>
      <c r="B15" s="57" t="s">
        <v>264</v>
      </c>
      <c r="C15" s="56">
        <v>0</v>
      </c>
      <c r="D15" s="82">
        <v>0</v>
      </c>
      <c r="E15" s="56">
        <v>0</v>
      </c>
    </row>
    <row r="16" spans="1:5" x14ac:dyDescent="0.25">
      <c r="A16" s="58" t="s">
        <v>263</v>
      </c>
      <c r="B16" s="57" t="s">
        <v>262</v>
      </c>
      <c r="C16" s="56">
        <v>36969269</v>
      </c>
      <c r="D16" s="82">
        <v>0</v>
      </c>
      <c r="E16" s="56">
        <v>36969269</v>
      </c>
    </row>
    <row r="17" spans="1:5" ht="22.5" x14ac:dyDescent="0.25">
      <c r="A17" s="58" t="s">
        <v>261</v>
      </c>
      <c r="B17" s="57" t="s">
        <v>260</v>
      </c>
      <c r="C17" s="56">
        <v>0</v>
      </c>
      <c r="D17" s="82">
        <v>0</v>
      </c>
      <c r="E17" s="56">
        <v>0</v>
      </c>
    </row>
    <row r="18" spans="1:5" x14ac:dyDescent="0.25">
      <c r="A18" s="58" t="s">
        <v>259</v>
      </c>
      <c r="B18" s="57" t="s">
        <v>258</v>
      </c>
      <c r="C18" s="56">
        <v>0</v>
      </c>
      <c r="D18" s="82">
        <v>0</v>
      </c>
      <c r="E18" s="56">
        <v>0</v>
      </c>
    </row>
    <row r="19" spans="1:5" x14ac:dyDescent="0.25">
      <c r="A19" s="59" t="s">
        <v>257</v>
      </c>
      <c r="B19" s="32" t="s">
        <v>256</v>
      </c>
      <c r="C19" s="28">
        <v>0</v>
      </c>
      <c r="D19" s="81">
        <v>0</v>
      </c>
      <c r="E19" s="28">
        <v>0</v>
      </c>
    </row>
    <row r="20" spans="1:5" ht="12.75" x14ac:dyDescent="0.25">
      <c r="A20" s="243" t="s">
        <v>235</v>
      </c>
      <c r="B20" s="244"/>
      <c r="C20" s="50">
        <v>0</v>
      </c>
      <c r="D20" s="34">
        <v>0</v>
      </c>
      <c r="E20" s="34">
        <v>0</v>
      </c>
    </row>
    <row r="21" spans="1:5" x14ac:dyDescent="0.25">
      <c r="A21" s="55" t="s">
        <v>205</v>
      </c>
      <c r="B21" s="54" t="s">
        <v>204</v>
      </c>
      <c r="C21" s="53">
        <v>0</v>
      </c>
      <c r="D21" s="52">
        <v>0</v>
      </c>
      <c r="E21" s="52">
        <v>0</v>
      </c>
    </row>
    <row r="22" spans="1:5" x14ac:dyDescent="0.25">
      <c r="A22" s="51" t="s">
        <v>203</v>
      </c>
      <c r="B22" s="35" t="s">
        <v>133</v>
      </c>
      <c r="C22" s="50">
        <v>0</v>
      </c>
      <c r="D22" s="34">
        <v>0</v>
      </c>
      <c r="E22" s="34">
        <v>0</v>
      </c>
    </row>
    <row r="23" spans="1:5" ht="12.75" x14ac:dyDescent="0.25">
      <c r="A23" s="189" t="s">
        <v>196</v>
      </c>
      <c r="B23" s="190"/>
      <c r="C23" s="47">
        <v>0</v>
      </c>
      <c r="D23" s="47">
        <v>0</v>
      </c>
      <c r="E23" s="36">
        <v>0</v>
      </c>
    </row>
    <row r="25" spans="1:5" ht="12.75" x14ac:dyDescent="0.25">
      <c r="A25" s="181" t="s">
        <v>305</v>
      </c>
      <c r="B25" s="182"/>
      <c r="C25" s="41">
        <v>536299570</v>
      </c>
      <c r="D25" s="41">
        <v>0</v>
      </c>
      <c r="E25" s="41">
        <v>536299570</v>
      </c>
    </row>
    <row r="26" spans="1:5" ht="12.75" x14ac:dyDescent="0.25">
      <c r="A26" s="253" t="s">
        <v>253</v>
      </c>
      <c r="B26" s="254"/>
      <c r="C26" s="28">
        <v>536299570</v>
      </c>
      <c r="D26" s="81">
        <v>0</v>
      </c>
      <c r="E26" s="28">
        <v>536299570</v>
      </c>
    </row>
    <row r="27" spans="1:5" x14ac:dyDescent="0.25">
      <c r="A27" s="58" t="s">
        <v>304</v>
      </c>
      <c r="B27" s="57" t="s">
        <v>303</v>
      </c>
      <c r="C27" s="56">
        <v>321353077</v>
      </c>
      <c r="D27" s="82">
        <v>0</v>
      </c>
      <c r="E27" s="56">
        <v>321353077</v>
      </c>
    </row>
    <row r="28" spans="1:5" x14ac:dyDescent="0.25">
      <c r="A28" s="58" t="s">
        <v>302</v>
      </c>
      <c r="B28" s="57" t="s">
        <v>301</v>
      </c>
      <c r="C28" s="56">
        <v>197030827</v>
      </c>
      <c r="D28" s="82">
        <v>0</v>
      </c>
      <c r="E28" s="56">
        <v>197030827</v>
      </c>
    </row>
    <row r="29" spans="1:5" x14ac:dyDescent="0.25">
      <c r="A29" s="58" t="s">
        <v>300</v>
      </c>
      <c r="B29" s="57" t="s">
        <v>299</v>
      </c>
      <c r="C29" s="56">
        <v>0</v>
      </c>
      <c r="D29" s="82">
        <v>0</v>
      </c>
      <c r="E29" s="56">
        <v>0</v>
      </c>
    </row>
    <row r="30" spans="1:5" x14ac:dyDescent="0.25">
      <c r="A30" s="58" t="s">
        <v>298</v>
      </c>
      <c r="B30" s="57" t="s">
        <v>297</v>
      </c>
      <c r="C30" s="56">
        <v>6317089</v>
      </c>
      <c r="D30" s="82">
        <v>0</v>
      </c>
      <c r="E30" s="56">
        <v>6317089</v>
      </c>
    </row>
    <row r="31" spans="1:5" x14ac:dyDescent="0.25">
      <c r="A31" s="58" t="s">
        <v>296</v>
      </c>
      <c r="B31" s="57" t="s">
        <v>295</v>
      </c>
      <c r="C31" s="56">
        <v>0</v>
      </c>
      <c r="D31" s="82">
        <v>0</v>
      </c>
      <c r="E31" s="56">
        <v>0</v>
      </c>
    </row>
    <row r="32" spans="1:5" x14ac:dyDescent="0.25">
      <c r="A32" s="58" t="s">
        <v>294</v>
      </c>
      <c r="B32" s="57" t="s">
        <v>293</v>
      </c>
      <c r="C32" s="56">
        <v>11502475</v>
      </c>
      <c r="D32" s="82">
        <v>0</v>
      </c>
      <c r="E32" s="56">
        <v>11502475</v>
      </c>
    </row>
    <row r="33" spans="1:5" x14ac:dyDescent="0.25">
      <c r="A33" s="58" t="s">
        <v>292</v>
      </c>
      <c r="B33" s="57" t="s">
        <v>291</v>
      </c>
      <c r="C33" s="56">
        <v>96102</v>
      </c>
      <c r="D33" s="82">
        <v>0</v>
      </c>
      <c r="E33" s="56">
        <v>96102</v>
      </c>
    </row>
    <row r="34" spans="1:5" ht="22.5" x14ac:dyDescent="0.25">
      <c r="A34" s="59" t="s">
        <v>290</v>
      </c>
      <c r="B34" s="32" t="s">
        <v>289</v>
      </c>
      <c r="C34" s="28">
        <v>0</v>
      </c>
      <c r="D34" s="81">
        <v>0</v>
      </c>
      <c r="E34" s="28">
        <v>0</v>
      </c>
    </row>
    <row r="35" spans="1:5" ht="12.75" x14ac:dyDescent="0.25">
      <c r="A35" s="243" t="s">
        <v>235</v>
      </c>
      <c r="B35" s="244"/>
      <c r="C35" s="50">
        <v>0</v>
      </c>
      <c r="D35" s="34">
        <v>0</v>
      </c>
      <c r="E35" s="34">
        <v>0</v>
      </c>
    </row>
    <row r="36" spans="1:5" x14ac:dyDescent="0.25">
      <c r="A36" s="55" t="s">
        <v>136</v>
      </c>
      <c r="B36" s="54" t="s">
        <v>135</v>
      </c>
      <c r="C36" s="53">
        <v>0</v>
      </c>
      <c r="D36" s="52">
        <v>0</v>
      </c>
      <c r="E36" s="52">
        <v>0</v>
      </c>
    </row>
    <row r="37" spans="1:5" x14ac:dyDescent="0.25">
      <c r="A37" s="51" t="s">
        <v>134</v>
      </c>
      <c r="B37" s="35" t="s">
        <v>133</v>
      </c>
      <c r="C37" s="50">
        <v>0</v>
      </c>
      <c r="D37" s="34">
        <v>0</v>
      </c>
      <c r="E37" s="34">
        <v>0</v>
      </c>
    </row>
    <row r="38" spans="1:5" ht="12.75" x14ac:dyDescent="0.25">
      <c r="A38" s="189" t="s">
        <v>234</v>
      </c>
      <c r="B38" s="190"/>
      <c r="C38" s="47">
        <v>0</v>
      </c>
      <c r="D38" s="47">
        <v>0</v>
      </c>
      <c r="E38" s="36">
        <v>0</v>
      </c>
    </row>
  </sheetData>
  <mergeCells count="12">
    <mergeCell ref="A20:B20"/>
    <mergeCell ref="A6:B6"/>
    <mergeCell ref="A5:B5"/>
    <mergeCell ref="A4:B4"/>
    <mergeCell ref="A1:D1"/>
    <mergeCell ref="A2:D2"/>
    <mergeCell ref="A3:E3"/>
    <mergeCell ref="A38:B38"/>
    <mergeCell ref="A35:B35"/>
    <mergeCell ref="A26:B26"/>
    <mergeCell ref="A25:B25"/>
    <mergeCell ref="A23:B2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0" orientation="landscape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21</vt:i4>
      </vt:variant>
    </vt:vector>
  </HeadingPairs>
  <TitlesOfParts>
    <vt:vector size="44" baseType="lpstr">
      <vt:lpstr>Pagfcanc1</vt:lpstr>
      <vt:lpstr>Pagfcanc2</vt:lpstr>
      <vt:lpstr>pagfcanc4</vt:lpstr>
      <vt:lpstr>pagfcanc5</vt:lpstr>
      <vt:lpstr>pagfcanc6</vt:lpstr>
      <vt:lpstr>pagfcanc7</vt:lpstr>
      <vt:lpstr>pagfcanc9</vt:lpstr>
      <vt:lpstr>pagfcanc10</vt:lpstr>
      <vt:lpstr>pagfcanc11</vt:lpstr>
      <vt:lpstr>pagfcanc12</vt:lpstr>
      <vt:lpstr>Pagfcanc13</vt:lpstr>
      <vt:lpstr>pagfcanc14</vt:lpstr>
      <vt:lpstr>pagfcanc23</vt:lpstr>
      <vt:lpstr>pagfcanc25</vt:lpstr>
      <vt:lpstr>pagfcanc26</vt:lpstr>
      <vt:lpstr>pagfcanc30</vt:lpstr>
      <vt:lpstr>pagfcanc31</vt:lpstr>
      <vt:lpstr>pagfcanc39</vt:lpstr>
      <vt:lpstr>pagfcanc43</vt:lpstr>
      <vt:lpstr>pagfcanc56</vt:lpstr>
      <vt:lpstr>pagfcanc58</vt:lpstr>
      <vt:lpstr>pagfcanc66</vt:lpstr>
      <vt:lpstr>pagfcanc68</vt:lpstr>
      <vt:lpstr>pagfcanc10!Impression_des_titres</vt:lpstr>
      <vt:lpstr>pagfcanc11!Impression_des_titres</vt:lpstr>
      <vt:lpstr>pagfcanc12!Impression_des_titres</vt:lpstr>
      <vt:lpstr>pagfcanc14!Impression_des_titres</vt:lpstr>
      <vt:lpstr>pagfcanc23!Impression_des_titres</vt:lpstr>
      <vt:lpstr>pagfcanc25!Impression_des_titres</vt:lpstr>
      <vt:lpstr>pagfcanc26!Impression_des_titres</vt:lpstr>
      <vt:lpstr>pagfcanc30!Impression_des_titres</vt:lpstr>
      <vt:lpstr>pagfcanc31!Impression_des_titres</vt:lpstr>
      <vt:lpstr>pagfcanc39!Impression_des_titres</vt:lpstr>
      <vt:lpstr>pagfcanc4!Impression_des_titres</vt:lpstr>
      <vt:lpstr>pagfcanc43!Impression_des_titres</vt:lpstr>
      <vt:lpstr>pagfcanc5!Impression_des_titres</vt:lpstr>
      <vt:lpstr>pagfcanc56!Impression_des_titres</vt:lpstr>
      <vt:lpstr>pagfcanc58!Impression_des_titres</vt:lpstr>
      <vt:lpstr>pagfcanc6!Impression_des_titres</vt:lpstr>
      <vt:lpstr>pagfcanc66!Impression_des_titres</vt:lpstr>
      <vt:lpstr>pagfcanc68!Impression_des_titres</vt:lpstr>
      <vt:lpstr>pagfcanc7!Impression_des_titres</vt:lpstr>
      <vt:lpstr>pagfcanc9!Impression_des_titres</vt:lpstr>
      <vt:lpstr>Pagfcanc2!Zone_d_impression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2018-08-01T04:39:03Z</cp:lastPrinted>
  <dcterms:created xsi:type="dcterms:W3CDTF">2018-03-27T01:12:32Z</dcterms:created>
  <dcterms:modified xsi:type="dcterms:W3CDTF">2018-08-23T02:29:01Z</dcterms:modified>
</cp:coreProperties>
</file>